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4B29D40-CEC2-489A-AB13-F5F885F9ED5A}" xr6:coauthVersionLast="47" xr6:coauthVersionMax="47" xr10:uidLastSave="{00000000-0000-0000-0000-000000000000}"/>
  <bookViews>
    <workbookView xWindow="-110" yWindow="-110" windowWidth="19420" windowHeight="10300" tabRatio="919" xr2:uid="{00000000-000D-0000-FFFF-FFFF00000000}"/>
  </bookViews>
  <sheets>
    <sheet name="履歴書（提出用）" sheetId="3" r:id="rId1"/>
    <sheet name="履歴書（記入例）" sheetId="12" r:id="rId2"/>
    <sheet name="履歴書（入力例）" sheetId="5" state="hidden" r:id="rId3"/>
    <sheet name="専門分野一覧" sheetId="4" r:id="rId4"/>
    <sheet name="学位一覧" sheetId="11" r:id="rId5"/>
    <sheet name="在留資格一覧" sheetId="7" r:id="rId6"/>
    <sheet name="事務所利用シート" sheetId="6" r:id="rId7"/>
    <sheet name="★履歴書_Accessインポート用" sheetId="8" r:id="rId8"/>
    <sheet name="Accessインポート用 (学歴)" sheetId="9" r:id="rId9"/>
    <sheet name="Accessインポート用 (職歴)" sheetId="10" r:id="rId10"/>
  </sheets>
  <definedNames>
    <definedName name="_xlnm._FilterDatabase" localSheetId="6" hidden="1">事務所利用シート!$D$1:$D$111</definedName>
    <definedName name="_xlnm._FilterDatabase" localSheetId="3" hidden="1">専門分野一覧!$A$3:$B$3</definedName>
    <definedName name="cd専門分野" localSheetId="3">専門分野一覧!$A$3:$B$282</definedName>
    <definedName name="cd専門分野">#REF!</definedName>
    <definedName name="_xlnm.Print_Area" localSheetId="1">'履歴書（記入例）'!$A$1:$AG$58</definedName>
    <definedName name="_xlnm.Print_Area" localSheetId="0">'履歴書（提出用）'!$A$1:$AG$58</definedName>
    <definedName name="_xlnm.Print_Area" localSheetId="2">'履歴書（入力例）'!$A$1:$AF$56</definedName>
    <definedName name="_xlnm.Print_Titles" localSheetId="3">専門分野一覧!$2:$3</definedName>
    <definedName name="Z_13AF8C83_0807_4498_ABB9_74022DC99504_.wvu.Cols" localSheetId="5" hidden="1">在留資格一覧!$B:$B</definedName>
    <definedName name="Z_13AF8C83_0807_4498_ABB9_74022DC99504_.wvu.FilterData" localSheetId="6" hidden="1">事務所利用シート!$D$1:$D$111</definedName>
    <definedName name="Z_13AF8C83_0807_4498_ABB9_74022DC99504_.wvu.FilterData" localSheetId="3" hidden="1">専門分野一覧!$A$3:$B$3</definedName>
    <definedName name="Z_13AF8C83_0807_4498_ABB9_74022DC99504_.wvu.PrintArea" localSheetId="2" hidden="1">'履歴書（入力例）'!$A$1:$AF$56</definedName>
    <definedName name="Z_13AF8C83_0807_4498_ABB9_74022DC99504_.wvu.PrintTitles" localSheetId="3" hidden="1">専門分野一覧!$2:$3</definedName>
    <definedName name="Z_13AF8C83_0807_4498_ABB9_74022DC99504_.wvu.Rows" localSheetId="4" hidden="1">学位一覧!$3:$3</definedName>
    <definedName name="Z_13AF8C83_0807_4498_ABB9_74022DC99504_.wvu.Rows" localSheetId="5" hidden="1">在留資格一覧!$1:$1</definedName>
    <definedName name="Z_13AF8C83_0807_4498_ABB9_74022DC99504_.wvu.Rows" localSheetId="3" hidden="1">専門分野一覧!$4:$4</definedName>
    <definedName name="Z_E0624EB1_8E89_4C6D_B311_89CC0F48B793_.wvu.FilterData" localSheetId="6" hidden="1">事務所利用シート!$D$1:$D$111</definedName>
    <definedName name="Z_E0624EB1_8E89_4C6D_B311_89CC0F48B793_.wvu.FilterData" localSheetId="3" hidden="1">専門分野一覧!$A$3:$B$3</definedName>
    <definedName name="Z_E0624EB1_8E89_4C6D_B311_89CC0F48B793_.wvu.PrintArea" localSheetId="2" hidden="1">'履歴書（入力例）'!$A$1:$AF$56</definedName>
    <definedName name="Z_E0624EB1_8E89_4C6D_B311_89CC0F48B793_.wvu.PrintTitles" localSheetId="3" hidden="1">専門分野一覧!$2:$3</definedName>
    <definedName name="Z_E0624EB1_8E89_4C6D_B311_89CC0F48B793_.wvu.Rows" localSheetId="4" hidden="1">学位一覧!$3:$3</definedName>
    <definedName name="Z_E0624EB1_8E89_4C6D_B311_89CC0F48B793_.wvu.Rows" localSheetId="3" hidden="1">専門分野一覧!$4:$4</definedName>
  </definedNames>
  <calcPr calcId="191029"/>
  <customWorkbookViews>
    <customWorkbookView name="申請用" guid="{13AF8C83-0807-4498-ABB9-74022DC99504}" maximized="1" xWindow="-13" yWindow="-13" windowWidth="2762" windowHeight="1790" tabRatio="845" activeSheetId="3" showComments="commIndAndComment"/>
    <customWorkbookView name="事務所用" guid="{E0624EB1-8E89-4C6D-B311-89CC0F48B793}" maximized="1" xWindow="-13" yWindow="-13" windowWidth="2762" windowHeight="1790" tabRatio="849" activeSheetId="6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2" l="1"/>
  <c r="C18" i="6" l="1"/>
  <c r="D18" i="6" s="1"/>
  <c r="O2" i="8" l="1"/>
  <c r="C2" i="8" l="1"/>
  <c r="B2" i="8"/>
  <c r="D4" i="6"/>
  <c r="D3" i="6"/>
  <c r="C4" i="6"/>
  <c r="C3" i="6"/>
  <c r="C12" i="6" l="1"/>
  <c r="C16" i="6" l="1"/>
  <c r="B41" i="6" l="1"/>
  <c r="B35" i="6"/>
  <c r="B3" i="10" l="1"/>
  <c r="B4" i="10"/>
  <c r="B5" i="10"/>
  <c r="B6" i="10"/>
  <c r="B7" i="10"/>
  <c r="B8" i="10"/>
  <c r="B9" i="10"/>
  <c r="B10" i="10"/>
  <c r="B5" i="9"/>
  <c r="B4" i="9" l="1"/>
  <c r="C22" i="6"/>
  <c r="C63" i="6" l="1"/>
  <c r="C64" i="6"/>
  <c r="E3" i="10" s="1"/>
  <c r="C65" i="6"/>
  <c r="D3" i="10" s="1"/>
  <c r="C66" i="6"/>
  <c r="F3" i="10" s="1"/>
  <c r="C67" i="6"/>
  <c r="G3" i="10" s="1"/>
  <c r="C68" i="6"/>
  <c r="C4" i="10" s="1"/>
  <c r="C69" i="6"/>
  <c r="E4" i="10" s="1"/>
  <c r="C70" i="6"/>
  <c r="D4" i="10" s="1"/>
  <c r="C71" i="6"/>
  <c r="F4" i="10" s="1"/>
  <c r="C72" i="6"/>
  <c r="G4" i="10" s="1"/>
  <c r="C73" i="6"/>
  <c r="C74" i="6"/>
  <c r="E5" i="10" s="1"/>
  <c r="C75" i="6"/>
  <c r="D5" i="10" s="1"/>
  <c r="C76" i="6"/>
  <c r="F5" i="10" s="1"/>
  <c r="C77" i="6"/>
  <c r="G5" i="10" s="1"/>
  <c r="C78" i="6"/>
  <c r="C79" i="6"/>
  <c r="E6" i="10" s="1"/>
  <c r="C80" i="6"/>
  <c r="D6" i="10" s="1"/>
  <c r="C81" i="6"/>
  <c r="F6" i="10" s="1"/>
  <c r="C82" i="6"/>
  <c r="G6" i="10" s="1"/>
  <c r="C83" i="6"/>
  <c r="C7" i="10" s="1"/>
  <c r="C84" i="6"/>
  <c r="E7" i="10" s="1"/>
  <c r="C85" i="6"/>
  <c r="D7" i="10" s="1"/>
  <c r="C86" i="6"/>
  <c r="F7" i="10" s="1"/>
  <c r="C87" i="6"/>
  <c r="G7" i="10" s="1"/>
  <c r="C88" i="6"/>
  <c r="C8" i="10" s="1"/>
  <c r="C89" i="6"/>
  <c r="E8" i="10" s="1"/>
  <c r="C90" i="6"/>
  <c r="D8" i="10" s="1"/>
  <c r="C91" i="6"/>
  <c r="F8" i="10" s="1"/>
  <c r="C92" i="6"/>
  <c r="G8" i="10" s="1"/>
  <c r="C93" i="6"/>
  <c r="C94" i="6"/>
  <c r="E9" i="10" s="1"/>
  <c r="C95" i="6"/>
  <c r="D9" i="10" s="1"/>
  <c r="C96" i="6"/>
  <c r="F9" i="10" s="1"/>
  <c r="C97" i="6"/>
  <c r="G9" i="10" s="1"/>
  <c r="C98" i="6"/>
  <c r="C10" i="10" s="1"/>
  <c r="C99" i="6"/>
  <c r="E10" i="10" s="1"/>
  <c r="C100" i="6"/>
  <c r="D10" i="10" s="1"/>
  <c r="C101" i="6"/>
  <c r="F10" i="10" s="1"/>
  <c r="C102" i="6"/>
  <c r="G10" i="10" s="1"/>
  <c r="C108" i="6"/>
  <c r="D108" i="6" s="1"/>
  <c r="C111" i="6"/>
  <c r="D111" i="6" s="1"/>
  <c r="C110" i="6"/>
  <c r="D110" i="6" s="1"/>
  <c r="C109" i="6"/>
  <c r="D109" i="6" s="1"/>
  <c r="C107" i="6"/>
  <c r="D107" i="6" s="1"/>
  <c r="E105" i="6"/>
  <c r="C106" i="6"/>
  <c r="AG2" i="8" s="1"/>
  <c r="C105" i="6"/>
  <c r="C104" i="6"/>
  <c r="C103" i="6"/>
  <c r="D105" i="6" l="1"/>
  <c r="AF2" i="8"/>
  <c r="D103" i="6"/>
  <c r="AD2" i="8"/>
  <c r="D104" i="6"/>
  <c r="AE2" i="8"/>
  <c r="E93" i="6"/>
  <c r="H9" i="10" s="1"/>
  <c r="C9" i="10"/>
  <c r="E88" i="6"/>
  <c r="H8" i="10" s="1"/>
  <c r="E83" i="6"/>
  <c r="H7" i="10" s="1"/>
  <c r="E78" i="6"/>
  <c r="H6" i="10" s="1"/>
  <c r="C6" i="10"/>
  <c r="E73" i="6"/>
  <c r="H5" i="10" s="1"/>
  <c r="C5" i="10"/>
  <c r="E68" i="6"/>
  <c r="E70" i="6" s="1"/>
  <c r="E63" i="6"/>
  <c r="H3" i="10" s="1"/>
  <c r="C3" i="10"/>
  <c r="E98" i="6"/>
  <c r="H10" i="10" s="1"/>
  <c r="D106" i="6"/>
  <c r="E106" i="6"/>
  <c r="C61" i="6"/>
  <c r="X2" i="8" s="1"/>
  <c r="C59" i="6"/>
  <c r="V2" i="8" s="1"/>
  <c r="C58" i="6"/>
  <c r="BA2" i="8" s="1"/>
  <c r="C57" i="6"/>
  <c r="C52" i="6"/>
  <c r="AW2" i="8" s="1"/>
  <c r="C51" i="6"/>
  <c r="C46" i="6"/>
  <c r="AS2" i="8" s="1"/>
  <c r="C45" i="6"/>
  <c r="C40" i="6"/>
  <c r="AO2" i="8" s="1"/>
  <c r="C39" i="6"/>
  <c r="C34" i="6"/>
  <c r="C33" i="6"/>
  <c r="D33" i="6" s="1"/>
  <c r="T2" i="8"/>
  <c r="C21" i="6"/>
  <c r="R2" i="8" s="1"/>
  <c r="D16" i="6"/>
  <c r="D12" i="6"/>
  <c r="D34" i="6" l="1"/>
  <c r="AK2" i="8"/>
  <c r="E95" i="6"/>
  <c r="E96" i="6" s="1"/>
  <c r="D95" i="6"/>
  <c r="D93" i="6"/>
  <c r="D97" i="6"/>
  <c r="D77" i="6"/>
  <c r="D73" i="6"/>
  <c r="E65" i="6"/>
  <c r="E66" i="6" s="1"/>
  <c r="D67" i="6"/>
  <c r="D64" i="6"/>
  <c r="D65" i="6"/>
  <c r="D94" i="6"/>
  <c r="D89" i="6"/>
  <c r="D92" i="6"/>
  <c r="D90" i="6"/>
  <c r="D88" i="6"/>
  <c r="E90" i="6"/>
  <c r="D91" i="6" s="1"/>
  <c r="D83" i="6"/>
  <c r="E85" i="6"/>
  <c r="E86" i="6" s="1"/>
  <c r="D85" i="6"/>
  <c r="D87" i="6"/>
  <c r="D84" i="6"/>
  <c r="D80" i="6"/>
  <c r="D79" i="6"/>
  <c r="E80" i="6"/>
  <c r="E81" i="6" s="1"/>
  <c r="D82" i="6"/>
  <c r="D78" i="6"/>
  <c r="E75" i="6"/>
  <c r="D76" i="6" s="1"/>
  <c r="D75" i="6"/>
  <c r="D74" i="6"/>
  <c r="D72" i="6"/>
  <c r="D68" i="6"/>
  <c r="D70" i="6"/>
  <c r="D69" i="6"/>
  <c r="H4" i="10"/>
  <c r="D63" i="6"/>
  <c r="E100" i="6"/>
  <c r="D101" i="6" s="1"/>
  <c r="D98" i="6"/>
  <c r="D99" i="6"/>
  <c r="D102" i="6"/>
  <c r="D100" i="6"/>
  <c r="D71" i="6"/>
  <c r="E71" i="6"/>
  <c r="C60" i="6"/>
  <c r="W2" i="8" s="1"/>
  <c r="C56" i="6"/>
  <c r="AZ2" i="8" s="1"/>
  <c r="C55" i="6"/>
  <c r="C54" i="6"/>
  <c r="AY2" i="8" s="1"/>
  <c r="C53" i="6"/>
  <c r="C50" i="6"/>
  <c r="AV2" i="8" s="1"/>
  <c r="C49" i="6"/>
  <c r="C48" i="6"/>
  <c r="AU2" i="8" s="1"/>
  <c r="C47" i="6"/>
  <c r="C44" i="6"/>
  <c r="AR2" i="8" s="1"/>
  <c r="C43" i="6"/>
  <c r="C42" i="6"/>
  <c r="AQ2" i="8" s="1"/>
  <c r="C41" i="6"/>
  <c r="C38" i="6"/>
  <c r="AN2" i="8" s="1"/>
  <c r="C37" i="6"/>
  <c r="C36" i="6"/>
  <c r="AM2" i="8" s="1"/>
  <c r="C35" i="6"/>
  <c r="C32" i="6"/>
  <c r="C31" i="6"/>
  <c r="D31" i="6" s="1"/>
  <c r="C30" i="6"/>
  <c r="C29" i="6"/>
  <c r="C26" i="6"/>
  <c r="D26" i="6" s="1"/>
  <c r="C25" i="6"/>
  <c r="D25" i="6" s="1"/>
  <c r="C24" i="6"/>
  <c r="D24" i="6" s="1"/>
  <c r="C19" i="6"/>
  <c r="C17" i="6"/>
  <c r="D17" i="6" s="1"/>
  <c r="C13" i="6"/>
  <c r="D13" i="6" s="1"/>
  <c r="C8" i="6"/>
  <c r="D8" i="6" s="1"/>
  <c r="C7" i="6"/>
  <c r="D7" i="6" s="1"/>
  <c r="C6" i="6"/>
  <c r="D6" i="6" s="1"/>
  <c r="C5" i="6"/>
  <c r="D5" i="6" s="1"/>
  <c r="D32" i="6" l="1"/>
  <c r="AJ2" i="8"/>
  <c r="E53" i="6"/>
  <c r="I7" i="9" s="1"/>
  <c r="AX2" i="8"/>
  <c r="E47" i="6"/>
  <c r="D49" i="6" s="1"/>
  <c r="AT2" i="8"/>
  <c r="E41" i="6"/>
  <c r="D42" i="6" s="1"/>
  <c r="AP2" i="8"/>
  <c r="E35" i="6"/>
  <c r="D37" i="6" s="1"/>
  <c r="AL2" i="8"/>
  <c r="D30" i="6"/>
  <c r="AI2" i="8"/>
  <c r="D29" i="6"/>
  <c r="AH2" i="8"/>
  <c r="D19" i="6"/>
  <c r="P2" i="8"/>
  <c r="D2" i="8"/>
  <c r="D96" i="6"/>
  <c r="D66" i="6"/>
  <c r="E91" i="6"/>
  <c r="D86" i="6"/>
  <c r="D81" i="6"/>
  <c r="E76" i="6"/>
  <c r="E59" i="6"/>
  <c r="D61" i="6" s="1"/>
  <c r="E101" i="6"/>
  <c r="E2" i="8"/>
  <c r="D55" i="6" l="1"/>
  <c r="D54" i="6"/>
  <c r="D56" i="6"/>
  <c r="E56" i="6"/>
  <c r="D57" i="6"/>
  <c r="D58" i="6"/>
  <c r="D45" i="6"/>
  <c r="D43" i="6"/>
  <c r="D46" i="6"/>
  <c r="D44" i="6"/>
  <c r="D38" i="6"/>
  <c r="D52" i="6"/>
  <c r="D50" i="6"/>
  <c r="I6" i="9"/>
  <c r="D48" i="6"/>
  <c r="D51" i="6"/>
  <c r="D39" i="6"/>
  <c r="D40" i="6"/>
  <c r="D36" i="6"/>
  <c r="D59" i="6"/>
  <c r="E2" i="6"/>
  <c r="E11" i="6"/>
  <c r="C20" i="6" l="1"/>
  <c r="Q2" i="8" s="1"/>
  <c r="B2" i="10" l="1"/>
  <c r="F2" i="9"/>
  <c r="A7" i="9"/>
  <c r="A6" i="9"/>
  <c r="A5" i="9"/>
  <c r="A4" i="9"/>
  <c r="A3" i="9"/>
  <c r="A2" i="9"/>
  <c r="B7" i="9"/>
  <c r="B6" i="9"/>
  <c r="B3" i="9"/>
  <c r="B2" i="9"/>
  <c r="H2" i="9" l="1"/>
  <c r="H2" i="8" l="1"/>
  <c r="F2" i="10" l="1"/>
  <c r="H7" i="9"/>
  <c r="F7" i="9"/>
  <c r="H6" i="9"/>
  <c r="F6" i="9"/>
  <c r="H5" i="9"/>
  <c r="F5" i="9"/>
  <c r="H4" i="9"/>
  <c r="F4" i="9"/>
  <c r="H3" i="9"/>
  <c r="F3" i="9"/>
  <c r="E2" i="10" l="1"/>
  <c r="E26" i="6"/>
  <c r="C4" i="9" l="1"/>
  <c r="C15" i="6" l="1"/>
  <c r="C14" i="6"/>
  <c r="C10" i="6"/>
  <c r="D10" i="6" s="1"/>
  <c r="C9" i="6"/>
  <c r="D15" i="6" l="1"/>
  <c r="D14" i="6"/>
  <c r="L2" i="8"/>
  <c r="K2" i="8"/>
  <c r="M2" i="8"/>
  <c r="D9" i="6"/>
  <c r="F2" i="8" s="1"/>
  <c r="M10" i="3"/>
  <c r="I5" i="9" l="1"/>
  <c r="I4" i="9"/>
  <c r="D4" i="9"/>
  <c r="D11" i="6"/>
  <c r="C11" i="6" s="1"/>
  <c r="D2" i="6"/>
  <c r="C2" i="6" s="1"/>
  <c r="A2" i="8" s="1"/>
  <c r="C2" i="10" l="1"/>
  <c r="D2" i="10"/>
  <c r="G2" i="10"/>
  <c r="E50" i="6"/>
  <c r="E38" i="6"/>
  <c r="E44" i="6"/>
  <c r="E32" i="6"/>
  <c r="M8" i="5"/>
  <c r="C7" i="9" l="1"/>
  <c r="C6" i="9"/>
  <c r="C5" i="9"/>
  <c r="C28" i="6"/>
  <c r="C27" i="6"/>
  <c r="D5" i="9" l="1"/>
  <c r="G5" i="9"/>
  <c r="D27" i="6"/>
  <c r="E2" i="9"/>
  <c r="E4" i="9"/>
  <c r="D28" i="6"/>
  <c r="G2" i="9"/>
  <c r="G4" i="9"/>
  <c r="E5" i="9"/>
  <c r="AC2" i="8"/>
  <c r="AB2" i="8"/>
  <c r="AA2" i="8"/>
  <c r="Z2" i="8"/>
  <c r="G7" i="9"/>
  <c r="E7" i="9"/>
  <c r="D7" i="9"/>
  <c r="G6" i="9"/>
  <c r="E6" i="9"/>
  <c r="D6" i="9"/>
  <c r="G3" i="9"/>
  <c r="E3" i="9"/>
  <c r="D3" i="9"/>
  <c r="C3" i="9"/>
  <c r="C2" i="9"/>
  <c r="G2" i="8"/>
  <c r="E13" i="6" l="1"/>
  <c r="E21" i="6" s="1"/>
  <c r="J2" i="8"/>
  <c r="N2" i="8"/>
  <c r="D22" i="6" l="1"/>
  <c r="S2" i="8" s="1"/>
  <c r="D21" i="6"/>
  <c r="E23" i="6"/>
  <c r="D23" i="6"/>
  <c r="C23" i="6" s="1"/>
  <c r="U2" i="8" s="1"/>
  <c r="I2" i="8"/>
  <c r="D60" i="6"/>
  <c r="E62" i="6"/>
  <c r="D62" i="6" l="1"/>
  <c r="J3" i="6" s="1"/>
  <c r="C62" i="6" l="1"/>
  <c r="Y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MATSUMOTO Takahiro</author>
    <author>0000478237</author>
  </authors>
  <commentList>
    <comment ref="W4" authorId="0" shapeId="0" xr:uid="{153F72F2-D703-432D-9C2A-7914F1854CE2}">
      <text>
        <r>
          <rPr>
            <b/>
            <sz val="9"/>
            <color indexed="81"/>
            <rFont val="MS P ゴシック"/>
            <family val="3"/>
            <charset val="128"/>
          </rPr>
          <t>所属予定の研究機構を選択してください。</t>
        </r>
      </text>
    </comment>
    <comment ref="W5" authorId="0" shapeId="0" xr:uid="{3A6D1E95-1506-44B6-A610-86D9086313F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所属予定のプロジェクト研究所名を選択してください。
</t>
        </r>
      </text>
    </comment>
    <comment ref="D20" authorId="1" shapeId="0" xr:uid="{55F36A2A-B099-44C4-8CEC-87F9C3DA255B}">
      <text>
        <r>
          <rPr>
            <b/>
            <sz val="9"/>
            <color indexed="81"/>
            <rFont val="MS P ゴシック"/>
            <family val="3"/>
            <charset val="128"/>
          </rPr>
          <t>上段には大学名を記入
下段には学部・学科・専修名
をご入力ください</t>
        </r>
      </text>
    </comment>
    <comment ref="A22" authorId="1" shapeId="0" xr:uid="{4162DB58-B719-4B2F-B277-F6377B3BA8B4}">
      <text>
        <r>
          <rPr>
            <b/>
            <sz val="9"/>
            <color indexed="81"/>
            <rFont val="MS P ゴシック"/>
            <family val="3"/>
            <charset val="128"/>
          </rPr>
          <t>選択肢から選択するか、直接ご入力ください。</t>
        </r>
      </text>
    </comment>
    <comment ref="D22" authorId="1" shapeId="0" xr:uid="{28FCA9CE-49A8-4A21-978C-7A5FA7F1C52B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フリーフォーマットです。必要に応じて
上段に大学名、大学院名等を記入
下段に学部/研究科、学科/専攻、専修等
をご入力ください</t>
        </r>
      </text>
    </comment>
    <comment ref="A24" authorId="1" shapeId="0" xr:uid="{B3DBD622-13F1-48B5-85AA-74D145089BAD}">
      <text>
        <r>
          <rPr>
            <b/>
            <sz val="9"/>
            <color indexed="81"/>
            <rFont val="MS P ゴシック"/>
            <family val="3"/>
            <charset val="128"/>
          </rPr>
          <t>選択肢から選択するか、直接ご入力ください。</t>
        </r>
      </text>
    </comment>
    <comment ref="D24" authorId="1" shapeId="0" xr:uid="{A3E8A8CD-25EB-4DD4-AA6F-ADEA86B3A1C9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フリーフォーマットです。必要に応じて
上段に大学名、大学院名等を記入
下段に学部/研究科、学科/専攻、専修等
をご入力ください</t>
        </r>
      </text>
    </comment>
    <comment ref="A26" authorId="1" shapeId="0" xr:uid="{4D917A92-1117-4B21-A870-33D921333F76}">
      <text>
        <r>
          <rPr>
            <sz val="9"/>
            <color indexed="81"/>
            <rFont val="MS P ゴシック"/>
            <family val="3"/>
            <charset val="128"/>
          </rPr>
          <t xml:space="preserve">選択肢から選択するか、直接ご入力ください
</t>
        </r>
      </text>
    </comment>
    <comment ref="D26" authorId="1" shapeId="0" xr:uid="{BFE32A12-C7F5-497A-8AA9-5BF625D57E73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フリーフォーマットです。必要に応じて
上段に大学名、大学院名等を記入
下段に学部/研究科、学科/専攻、専修等
をご入力ください</t>
        </r>
      </text>
    </comment>
    <comment ref="D28" authorId="1" shapeId="0" xr:uid="{B4274732-E930-45C4-9C10-AA3EC1286437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フリーフォーマットです。必要に応じて
上段に大学名、大学院名等を記入
下段に学部/研究科、学科/専攻、専修等
をご入力ください</t>
        </r>
      </text>
    </comment>
    <comment ref="H30" authorId="1" shapeId="0" xr:uid="{00C2F6A4-6E3E-4B4F-99DD-FD44BB0458A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リストより選択または別シート「学位一覧」よりコピーして貼り付けてください。
リストにない場合は直接ご入力ください。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53" authorId="0" shapeId="0" xr:uid="{2016AA51-C90D-4A1A-820F-CFE29B592FFF}">
      <text>
        <r>
          <rPr>
            <b/>
            <sz val="9"/>
            <color indexed="81"/>
            <rFont val="MS P ゴシック"/>
            <family val="3"/>
            <charset val="128"/>
          </rPr>
          <t>現職を複数お持ちの場合、主たる職業、資格等をご入力ください。</t>
        </r>
      </text>
    </comment>
    <comment ref="D56" authorId="1" shapeId="0" xr:uid="{A0C286C0-F4B3-4ABE-9EA2-9C974E4BF1F4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リストより選択または別シート「専門分野一覧」よりコピーして貼り付けてください。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MATSUMOTO Takahiro</author>
    <author>0000478237</author>
  </authors>
  <commentList>
    <comment ref="W4" authorId="0" shapeId="0" xr:uid="{E41C2DB2-C0B7-4B1F-864E-3D4A4F2598F7}">
      <text>
        <r>
          <rPr>
            <b/>
            <sz val="9"/>
            <color indexed="81"/>
            <rFont val="MS P ゴシック"/>
            <family val="3"/>
            <charset val="128"/>
          </rPr>
          <t>所属予定の研究機構を選択してください。</t>
        </r>
      </text>
    </comment>
    <comment ref="W5" authorId="0" shapeId="0" xr:uid="{15748BD7-F4F1-4E1B-84A8-C9B707B954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所属予定のプロジェクト研究所名を選択してください。
</t>
        </r>
      </text>
    </comment>
    <comment ref="D20" authorId="1" shapeId="0" xr:uid="{CC3D6DB4-E3D9-487F-B32F-B254A37536AC}">
      <text>
        <r>
          <rPr>
            <b/>
            <sz val="9"/>
            <color indexed="81"/>
            <rFont val="MS P ゴシック"/>
            <family val="3"/>
            <charset val="128"/>
          </rPr>
          <t>上段には大学名を記入
下段には学部・学科・専修名
をご入力ください</t>
        </r>
      </text>
    </comment>
    <comment ref="A22" authorId="1" shapeId="0" xr:uid="{17AE088D-4E2E-49C8-B4F0-3E240768F4AB}">
      <text>
        <r>
          <rPr>
            <b/>
            <sz val="9"/>
            <color indexed="81"/>
            <rFont val="MS P ゴシック"/>
            <family val="3"/>
            <charset val="128"/>
          </rPr>
          <t>選択肢から選択するか、直接ご入力ください。</t>
        </r>
      </text>
    </comment>
    <comment ref="D22" authorId="1" shapeId="0" xr:uid="{ADF8E767-7975-41E0-8807-61E0A252E93B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フリーフォーマットです。必要に応じて
上段に大学名、大学院名等を記入
下段に学部/研究科、学科/専攻、専修等
をご入力ください</t>
        </r>
      </text>
    </comment>
    <comment ref="A24" authorId="1" shapeId="0" xr:uid="{2624F860-6344-4FD4-8624-5A1C51240F50}">
      <text>
        <r>
          <rPr>
            <b/>
            <sz val="9"/>
            <color indexed="81"/>
            <rFont val="MS P ゴシック"/>
            <family val="3"/>
            <charset val="128"/>
          </rPr>
          <t>選択肢から選択するか、直接ご入力ください。</t>
        </r>
      </text>
    </comment>
    <comment ref="A26" authorId="1" shapeId="0" xr:uid="{71589D81-8036-476E-9C30-D1160AE8F787}">
      <text>
        <r>
          <rPr>
            <sz val="9"/>
            <color indexed="81"/>
            <rFont val="MS P ゴシック"/>
            <family val="3"/>
            <charset val="128"/>
          </rPr>
          <t xml:space="preserve">選択肢から選択するか、直接ご入力ください
</t>
        </r>
      </text>
    </comment>
    <comment ref="H30" authorId="1" shapeId="0" xr:uid="{5318716C-9F5B-4966-807C-AB3FF120F49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リストより選択または別シート「学位一覧」よりコピーして貼り付けてください。
リストにない場合は直接ご入力ください。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53" authorId="0" shapeId="0" xr:uid="{24607472-9359-46D2-848A-87F47EFE8C1A}">
      <text>
        <r>
          <rPr>
            <b/>
            <sz val="9"/>
            <color indexed="81"/>
            <rFont val="MS P ゴシック"/>
            <family val="3"/>
            <charset val="128"/>
          </rPr>
          <t>主たる職業、資格等をご入力ください。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6" authorId="1" shapeId="0" xr:uid="{5EB2E6A3-C26C-4D73-A839-31B66F08BAD4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リストより選択または別シート「専門分野一覧」よりコピーして貼り付けてください。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0000478237</author>
  </authors>
  <commentList>
    <comment ref="D17" authorId="0" shapeId="0" xr:uid="{55C8CD7C-B243-4C91-9E63-BC80D85D2C38}">
      <text>
        <r>
          <rPr>
            <b/>
            <sz val="9"/>
            <color indexed="81"/>
            <rFont val="MS P ゴシック"/>
            <family val="3"/>
            <charset val="128"/>
          </rPr>
          <t>上段には大学名を記入
下段には学部・学科・専修名
をご入力ください</t>
        </r>
      </text>
    </comment>
    <comment ref="A19" authorId="0" shapeId="0" xr:uid="{1E2DE03E-E101-441A-9167-172B6F14467C}">
      <text>
        <r>
          <rPr>
            <sz val="9"/>
            <color indexed="81"/>
            <rFont val="MS P ゴシック"/>
            <family val="3"/>
            <charset val="128"/>
          </rPr>
          <t xml:space="preserve">選択肢から選択するか、直接ご入力ください
</t>
        </r>
      </text>
    </comment>
    <comment ref="D19" authorId="0" shapeId="0" xr:uid="{92151241-D94B-4ECC-B9D4-1084A978D1D5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フリーフォーマットです。必要に応じて
上段に大学名、大学院名等を記入
下段に学部/研究科、学科/専攻、専修等
をご入力ください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1" authorId="0" shapeId="0" xr:uid="{8BDACC2F-E047-4A0F-B3CE-A22E49A7CEA4}">
      <text>
        <r>
          <rPr>
            <b/>
            <sz val="9"/>
            <color indexed="81"/>
            <rFont val="MS P ゴシック"/>
            <family val="3"/>
            <charset val="128"/>
          </rPr>
          <t>フリーフォーマット</t>
        </r>
      </text>
    </comment>
    <comment ref="A23" authorId="0" shapeId="0" xr:uid="{45EC9C58-1AC1-4711-926E-7AA02A20C89A}">
      <text>
        <r>
          <rPr>
            <b/>
            <sz val="9"/>
            <color indexed="81"/>
            <rFont val="MS P ゴシック"/>
            <family val="3"/>
            <charset val="128"/>
          </rPr>
          <t>新制大学院修士課程・前期課程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5" authorId="0" shapeId="0" xr:uid="{7F6064CF-D524-4AC0-B4DD-3B7E7F605C3A}">
      <text>
        <r>
          <rPr>
            <b/>
            <sz val="9"/>
            <color indexed="81"/>
            <rFont val="MS P ゴシック"/>
            <family val="3"/>
            <charset val="128"/>
          </rPr>
          <t>博士課程・後期課程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7" authorId="0" shapeId="0" xr:uid="{3520A533-F86A-4739-AE08-320E46256068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リストより選択または別シート「学位一覧」よりコピーして貼り付けてください。リストにない場合は直接ご入力ください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8" authorId="0" shapeId="0" xr:uid="{4336A4BA-F4F8-4DD3-8F14-877802F5C3EB}">
      <text>
        <r>
          <rPr>
            <b/>
            <sz val="9"/>
            <color indexed="81"/>
            <rFont val="MS P ゴシック"/>
            <family val="3"/>
            <charset val="128"/>
          </rPr>
          <t>足りない場合は、最終行をコピーして追加してください。</t>
        </r>
      </text>
    </comment>
    <comment ref="D54" authorId="0" shapeId="0" xr:uid="{2231B27B-6637-4BBE-B293-7B5D5433EABA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リストより選択または別シート「専門分野一覧」よりコピーして貼り付けてください。</t>
        </r>
      </text>
    </comment>
  </commentList>
</comments>
</file>

<file path=xl/sharedStrings.xml><?xml version="1.0" encoding="utf-8"?>
<sst xmlns="http://schemas.openxmlformats.org/spreadsheetml/2006/main" count="3758" uniqueCount="1072">
  <si>
    <t>早 稲 田 大 学 履 歴 書</t>
  </si>
  <si>
    <t>英字氏名</t>
  </si>
  <si>
    <t>姓</t>
  </si>
  <si>
    <t>氏　名</t>
  </si>
  <si>
    <t>生年月日</t>
  </si>
  <si>
    <t>フリガナ</t>
    <phoneticPr fontId="19"/>
  </si>
  <si>
    <t>性別</t>
    <rPh sb="0" eb="2">
      <t>セイベツ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</si>
  <si>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</si>
  <si>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</si>
  <si>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</si>
  <si>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歳</t>
    <rPh sb="0" eb="1">
      <t>サイ</t>
    </rPh>
    <phoneticPr fontId="19"/>
  </si>
  <si>
    <t>名</t>
    <rPh sb="0" eb="1">
      <t>メイ</t>
    </rPh>
    <phoneticPr fontId="19"/>
  </si>
  <si>
    <t>翻訳者氏名※</t>
    <phoneticPr fontId="19"/>
  </si>
  <si>
    <t>TEL</t>
    <phoneticPr fontId="19"/>
  </si>
  <si>
    <t>携帯</t>
    <rPh sb="0" eb="2">
      <t>ケイタイ</t>
    </rPh>
    <phoneticPr fontId="19"/>
  </si>
  <si>
    <t>現住所</t>
    <rPh sb="0" eb="3">
      <t>ゲンジュウショ</t>
    </rPh>
    <phoneticPr fontId="19"/>
  </si>
  <si>
    <t>〒</t>
    <phoneticPr fontId="19"/>
  </si>
  <si>
    <t>e-mail</t>
    <phoneticPr fontId="19"/>
  </si>
  <si>
    <t>在留資格※</t>
    <phoneticPr fontId="19"/>
  </si>
  <si>
    <t>在留期限※</t>
    <phoneticPr fontId="19"/>
  </si>
  <si>
    <t>国籍</t>
    <rPh sb="0" eb="2">
      <t>コクセキ</t>
    </rPh>
    <phoneticPr fontId="19"/>
  </si>
  <si>
    <t>資格外活動許可※</t>
    <phoneticPr fontId="19"/>
  </si>
  <si>
    <t>※印のついた欄は外国籍の方のみ記入ください（「翻訳者氏名」欄は、ご本人以外が翻訳して作成した場合に記入）。</t>
    <phoneticPr fontId="19"/>
  </si>
  <si>
    <t>（</t>
    <phoneticPr fontId="19"/>
  </si>
  <si>
    <t>現在）</t>
    <rPh sb="0" eb="2">
      <t>ゲンザイ</t>
    </rPh>
    <phoneticPr fontId="19"/>
  </si>
  <si>
    <t>高等学校入学以降を記入し、(入学・編入学)(卒業・修了・退学)等の区分を選択してください</t>
    <rPh sb="0" eb="2">
      <t>・・</t>
    </rPh>
    <rPh sb="2" eb="4">
      <t>・・</t>
    </rPh>
    <rPh sb="4" eb="6">
      <t>・・</t>
    </rPh>
    <rPh sb="6" eb="8">
      <t>・・</t>
    </rPh>
    <phoneticPr fontId="19" alignment="distributed"/>
  </si>
  <si>
    <t>学　歴</t>
    <rPh sb="0" eb="1">
      <t>ガク</t>
    </rPh>
    <rPh sb="2" eb="3">
      <t>レキ</t>
    </rPh>
    <phoneticPr fontId="19"/>
  </si>
  <si>
    <t>高等学校</t>
    <phoneticPr fontId="19"/>
  </si>
  <si>
    <t>大学院
（修士）</t>
    <rPh sb="0" eb="3">
      <t>ダイガクイン</t>
    </rPh>
    <rPh sb="5" eb="7">
      <t>シュウシ</t>
    </rPh>
    <phoneticPr fontId="19"/>
  </si>
  <si>
    <t>大学院
（博士）</t>
    <rPh sb="0" eb="3">
      <t>ダイガクイン</t>
    </rPh>
    <rPh sb="5" eb="7">
      <t>ハカセ</t>
    </rPh>
    <phoneticPr fontId="19"/>
  </si>
  <si>
    <t>博士学位</t>
    <rPh sb="0" eb="2">
      <t>ハカセ</t>
    </rPh>
    <rPh sb="2" eb="4">
      <t>ガクイ</t>
    </rPh>
    <phoneticPr fontId="19"/>
  </si>
  <si>
    <t>取得学位名</t>
  </si>
  <si>
    <t>区分</t>
    <phoneticPr fontId="19"/>
  </si>
  <si>
    <t>受領大学</t>
    <rPh sb="0" eb="2">
      <t>ジュリョウ</t>
    </rPh>
    <rPh sb="2" eb="4">
      <t>ダイガク</t>
    </rPh>
    <phoneticPr fontId="19"/>
  </si>
  <si>
    <t>受領年月日</t>
    <rPh sb="0" eb="2">
      <t>ジュリョウ</t>
    </rPh>
    <rPh sb="2" eb="5">
      <t>ネンガッピ</t>
    </rPh>
    <phoneticPr fontId="19"/>
  </si>
  <si>
    <t>職歴異動の場合は入社・退社、および身分・資格等を記入してください</t>
    <rPh sb="0" eb="2">
      <t>ショクレキ</t>
    </rPh>
    <rPh sb="2" eb="4">
      <t>イドウ</t>
    </rPh>
    <rPh sb="5" eb="7">
      <t>バアイ</t>
    </rPh>
    <rPh sb="8" eb="10">
      <t>ニュウシャ</t>
    </rPh>
    <rPh sb="11" eb="13">
      <t>タイシャ</t>
    </rPh>
    <rPh sb="17" eb="19">
      <t>ミブン</t>
    </rPh>
    <rPh sb="20" eb="22">
      <t>シカク</t>
    </rPh>
    <rPh sb="22" eb="23">
      <t>トウ</t>
    </rPh>
    <rPh sb="24" eb="26">
      <t>キニュウ</t>
    </rPh>
    <phoneticPr fontId="19" alignment="distributed"/>
  </si>
  <si>
    <t>職　歴</t>
    <rPh sb="0" eb="1">
      <t>ショク</t>
    </rPh>
    <rPh sb="2" eb="3">
      <t>レキ</t>
    </rPh>
    <phoneticPr fontId="19"/>
  </si>
  <si>
    <t>開始（就職）年月</t>
    <phoneticPr fontId="19"/>
  </si>
  <si>
    <t>～</t>
    <phoneticPr fontId="19"/>
  </si>
  <si>
    <t>終了（退職）年月</t>
    <rPh sb="0" eb="2">
      <t>シュウリョウ</t>
    </rPh>
    <rPh sb="3" eb="5">
      <t>タイショク</t>
    </rPh>
    <phoneticPr fontId="19"/>
  </si>
  <si>
    <r>
      <t>写 真 貼 付
4㎝×3</t>
    </r>
    <r>
      <rPr>
        <b/>
        <sz val="10"/>
        <color theme="1"/>
        <rFont val="Segoe UI Symbol"/>
        <family val="3"/>
      </rPr>
      <t>㎝</t>
    </r>
    <r>
      <rPr>
        <b/>
        <sz val="10"/>
        <color theme="1"/>
        <rFont val="Meiryo UI"/>
        <family val="3"/>
        <charset val="128"/>
      </rPr>
      <t xml:space="preserve">
画像の貼付可</t>
    </r>
    <phoneticPr fontId="19"/>
  </si>
  <si>
    <t>現職</t>
    <rPh sb="0" eb="2">
      <t>ゲンショク</t>
    </rPh>
    <phoneticPr fontId="19"/>
  </si>
  <si>
    <t>職歴（現職以外）</t>
    <rPh sb="0" eb="2">
      <t>ショクレキ</t>
    </rPh>
    <rPh sb="3" eb="5">
      <t>ゲンショク</t>
    </rPh>
    <rPh sb="5" eb="7">
      <t>イガイ</t>
    </rPh>
    <phoneticPr fontId="19"/>
  </si>
  <si>
    <t>専門分野</t>
    <phoneticPr fontId="19"/>
  </si>
  <si>
    <t>研究分野</t>
    <rPh sb="0" eb="2">
      <t>ケンキュウ</t>
    </rPh>
    <rPh sb="2" eb="4">
      <t>ブンヤ</t>
    </rPh>
    <phoneticPr fontId="19"/>
  </si>
  <si>
    <t>使用言語</t>
    <rPh sb="0" eb="2">
      <t>シヨウ</t>
    </rPh>
    <rPh sb="2" eb="4">
      <t>ゲンゴ</t>
    </rPh>
    <phoneticPr fontId="19"/>
  </si>
  <si>
    <t>母語</t>
    <rPh sb="0" eb="2">
      <t>ボゴ</t>
    </rPh>
    <phoneticPr fontId="19"/>
  </si>
  <si>
    <t>講義実施可能言語</t>
    <rPh sb="0" eb="2">
      <t>コウギ</t>
    </rPh>
    <rPh sb="2" eb="4">
      <t>ジッシ</t>
    </rPh>
    <rPh sb="4" eb="6">
      <t>カノウ</t>
    </rPh>
    <rPh sb="6" eb="8">
      <t>ゲンゴ</t>
    </rPh>
    <phoneticPr fontId="19"/>
  </si>
  <si>
    <t>教授</t>
  </si>
  <si>
    <t>無し</t>
  </si>
  <si>
    <t>090-1234-5678</t>
    <phoneticPr fontId="19"/>
  </si>
  <si>
    <t>男</t>
  </si>
  <si>
    <t>アメリカ合衆国</t>
    <rPh sb="4" eb="7">
      <t>ガッシュウコク</t>
    </rPh>
    <phoneticPr fontId="19"/>
  </si>
  <si>
    <t>東京都新宿区大久保3-4-1</t>
    <rPh sb="0" eb="3">
      <t>トウキョウト</t>
    </rPh>
    <phoneticPr fontId="19"/>
  </si>
  <si>
    <t>大学</t>
    <phoneticPr fontId="19"/>
  </si>
  <si>
    <t>課程</t>
  </si>
  <si>
    <t>早稲田大学</t>
    <rPh sb="0" eb="3">
      <t>ワセダ</t>
    </rPh>
    <rPh sb="3" eb="5">
      <t>ダイガク</t>
    </rPh>
    <phoneticPr fontId="19"/>
  </si>
  <si>
    <t>入学</t>
  </si>
  <si>
    <t>入学</t>
    <rPh sb="0" eb="2">
      <t>ニュウガク</t>
    </rPh>
    <phoneticPr fontId="19"/>
  </si>
  <si>
    <t>卒業</t>
  </si>
  <si>
    <t>早稲田大学</t>
    <rPh sb="0" eb="5">
      <t>ワセダダイガク</t>
    </rPh>
    <phoneticPr fontId="19"/>
  </si>
  <si>
    <t>基幹理工学部　情報通信学科</t>
    <rPh sb="0" eb="2">
      <t>キカン</t>
    </rPh>
    <rPh sb="2" eb="4">
      <t>リコウ</t>
    </rPh>
    <rPh sb="4" eb="6">
      <t>ガクブ</t>
    </rPh>
    <rPh sb="7" eb="9">
      <t>ジョウホウ</t>
    </rPh>
    <rPh sb="9" eb="11">
      <t>ツウシン</t>
    </rPh>
    <rPh sb="11" eb="13">
      <t>ガッカ</t>
    </rPh>
    <phoneticPr fontId="19"/>
  </si>
  <si>
    <t>基幹理工学研究科　情報通信専攻</t>
    <rPh sb="0" eb="2">
      <t>キカン</t>
    </rPh>
    <rPh sb="2" eb="4">
      <t>リコウ</t>
    </rPh>
    <rPh sb="4" eb="5">
      <t>ガク</t>
    </rPh>
    <rPh sb="5" eb="8">
      <t>ケンキュウカ</t>
    </rPh>
    <rPh sb="9" eb="11">
      <t>ジョウホウ</t>
    </rPh>
    <rPh sb="11" eb="13">
      <t>ツウシン</t>
    </rPh>
    <rPh sb="13" eb="15">
      <t>センコウ</t>
    </rPh>
    <phoneticPr fontId="19"/>
  </si>
  <si>
    <t>基幹理工学研究科　情報通信専攻</t>
    <rPh sb="0" eb="8">
      <t>キカンリコウガクケンキュウカ</t>
    </rPh>
    <rPh sb="9" eb="11">
      <t>ジョウホウ</t>
    </rPh>
    <rPh sb="11" eb="13">
      <t>ツウシン</t>
    </rPh>
    <rPh sb="13" eb="15">
      <t>センコウ</t>
    </rPh>
    <phoneticPr fontId="19"/>
  </si>
  <si>
    <t>修了</t>
  </si>
  <si>
    <t>終了(退職)予定</t>
  </si>
  <si>
    <t>【別紙】専門分野一覧</t>
    <rPh sb="1" eb="3">
      <t>ベッシ</t>
    </rPh>
    <rPh sb="4" eb="6">
      <t>センモン</t>
    </rPh>
    <rPh sb="6" eb="8">
      <t>ブンヤ</t>
    </rPh>
    <rPh sb="8" eb="10">
      <t>イチラン</t>
    </rPh>
    <phoneticPr fontId="30"/>
  </si>
  <si>
    <t>↓こちらからお選びください。</t>
    <rPh sb="7" eb="8">
      <t>エラ</t>
    </rPh>
    <phoneticPr fontId="30"/>
  </si>
  <si>
    <t>専門分野分類名</t>
    <rPh sb="0" eb="2">
      <t>センモン</t>
    </rPh>
    <rPh sb="2" eb="4">
      <t>ブンヤ</t>
    </rPh>
    <phoneticPr fontId="30"/>
  </si>
  <si>
    <t>専門分野名称</t>
    <rPh sb="0" eb="2">
      <t>センモン</t>
    </rPh>
    <rPh sb="2" eb="4">
      <t>ブンヤ</t>
    </rPh>
    <phoneticPr fontId="30"/>
  </si>
  <si>
    <t>情報学</t>
  </si>
  <si>
    <t>情報学基礎</t>
  </si>
  <si>
    <t>ソフトウエア</t>
  </si>
  <si>
    <t>計算機システム・ネットワーク</t>
  </si>
  <si>
    <t>メディア情報学・データベース</t>
  </si>
  <si>
    <t>知能情報学</t>
  </si>
  <si>
    <t>知覚情報処理・知能ロボティクス</t>
  </si>
  <si>
    <t>感性情報学・ソフトコンピューティング</t>
  </si>
  <si>
    <t>情報図書館学・人文社会情報学</t>
  </si>
  <si>
    <t>認知科学</t>
  </si>
  <si>
    <t>統計科学</t>
  </si>
  <si>
    <t>生体生命情報学</t>
  </si>
  <si>
    <t>神経科学</t>
  </si>
  <si>
    <t>神経科学一般</t>
  </si>
  <si>
    <t>神経解剖学・神経病理学</t>
  </si>
  <si>
    <t>神経化学・神経薬理学</t>
  </si>
  <si>
    <t>神経・筋肉生理学</t>
  </si>
  <si>
    <t>実験動物学</t>
  </si>
  <si>
    <t>人間医工学</t>
  </si>
  <si>
    <t>医用生体工学・生体材料学</t>
  </si>
  <si>
    <t>医用システム</t>
  </si>
  <si>
    <t>リハビリテーション科学・福祉工学</t>
  </si>
  <si>
    <t>健康・スポーツ科学</t>
  </si>
  <si>
    <t>身体教育学</t>
  </si>
  <si>
    <t>スポーツ科学</t>
  </si>
  <si>
    <t>応用健康科学</t>
  </si>
  <si>
    <t>生活科学</t>
  </si>
  <si>
    <t>生活科学一般</t>
  </si>
  <si>
    <t>食生活学</t>
  </si>
  <si>
    <t>科学教育・教育工学</t>
  </si>
  <si>
    <t>科学教育</t>
  </si>
  <si>
    <t>教育工学</t>
  </si>
  <si>
    <t>科学社会学・科学技術史</t>
  </si>
  <si>
    <t>文化財科学</t>
  </si>
  <si>
    <t>地理学</t>
  </si>
  <si>
    <t>環境学</t>
  </si>
  <si>
    <t>環境動態解析</t>
  </si>
  <si>
    <t>環境影響評価・環境政策</t>
  </si>
  <si>
    <t>放射線・化学物質影響科学</t>
  </si>
  <si>
    <t>環境技術・環境材料</t>
  </si>
  <si>
    <t>ナノ・マイクロ科学</t>
  </si>
  <si>
    <t>ナノ構造科学</t>
  </si>
  <si>
    <t>ナノ材料・ナノバイオサイエンス</t>
  </si>
  <si>
    <t>マイクロ・ナノデバイス</t>
  </si>
  <si>
    <t>社会・安全システム科学</t>
  </si>
  <si>
    <t>社会システム工学・安全システム</t>
  </si>
  <si>
    <t>自然災害科学</t>
  </si>
  <si>
    <t>ゲノム科学</t>
  </si>
  <si>
    <t>基礎ゲノム科学</t>
  </si>
  <si>
    <t>応用ゲノム科学</t>
  </si>
  <si>
    <t>生物分子科学</t>
  </si>
  <si>
    <t>資源保全学</t>
  </si>
  <si>
    <t>地域研究</t>
  </si>
  <si>
    <t>ジェンダー</t>
  </si>
  <si>
    <t>哲学</t>
  </si>
  <si>
    <t>哲学・倫理学</t>
  </si>
  <si>
    <t>中国哲学</t>
  </si>
  <si>
    <t>印度哲学・仏教学</t>
  </si>
  <si>
    <t>宗教学</t>
  </si>
  <si>
    <t>思想史</t>
  </si>
  <si>
    <t>美学・美術史</t>
  </si>
  <si>
    <t>文学</t>
  </si>
  <si>
    <t>日本文学</t>
  </si>
  <si>
    <t>ヨーロッパ語系文学</t>
  </si>
  <si>
    <t>各国文学・文学論</t>
  </si>
  <si>
    <t>言語学</t>
  </si>
  <si>
    <t>日本語学</t>
  </si>
  <si>
    <t>英語学</t>
  </si>
  <si>
    <t>日本語教育</t>
  </si>
  <si>
    <t>外国語教育</t>
  </si>
  <si>
    <t>史学</t>
  </si>
  <si>
    <t>史学一般</t>
  </si>
  <si>
    <t>日本史</t>
  </si>
  <si>
    <t>東洋史</t>
  </si>
  <si>
    <t>西洋史</t>
  </si>
  <si>
    <t>考古学</t>
  </si>
  <si>
    <t>人文地理学</t>
  </si>
  <si>
    <t>文化人類学</t>
  </si>
  <si>
    <t>文化人類学・民俗学</t>
  </si>
  <si>
    <t>法学</t>
  </si>
  <si>
    <t>基礎法学</t>
  </si>
  <si>
    <t>公法学</t>
  </si>
  <si>
    <t>国際法学</t>
  </si>
  <si>
    <t>社会法学</t>
  </si>
  <si>
    <t>刑事法学</t>
  </si>
  <si>
    <t>民事法学</t>
  </si>
  <si>
    <t>新領域法学</t>
  </si>
  <si>
    <t>政治学</t>
  </si>
  <si>
    <t>国際関係論</t>
  </si>
  <si>
    <t>経済学</t>
  </si>
  <si>
    <t>理論経済学</t>
  </si>
  <si>
    <t>経済学説・経済思想</t>
  </si>
  <si>
    <t>経済統計学</t>
  </si>
  <si>
    <t>応用経済学</t>
  </si>
  <si>
    <t>経済政策</t>
  </si>
  <si>
    <t>財政学・金融論</t>
  </si>
  <si>
    <t>経済史</t>
  </si>
  <si>
    <t>経営学</t>
  </si>
  <si>
    <t>商学</t>
  </si>
  <si>
    <t>会計学</t>
  </si>
  <si>
    <t>社会学</t>
  </si>
  <si>
    <t>社会福祉学</t>
  </si>
  <si>
    <t>心理学</t>
  </si>
  <si>
    <t>社会心理学</t>
  </si>
  <si>
    <t>教育心理学</t>
  </si>
  <si>
    <t>臨床心理学</t>
  </si>
  <si>
    <t>実験心理学</t>
  </si>
  <si>
    <t>教育学</t>
  </si>
  <si>
    <t>教育社会学</t>
  </si>
  <si>
    <t>教科教育学</t>
  </si>
  <si>
    <t>特別支援教育</t>
  </si>
  <si>
    <t>数学</t>
  </si>
  <si>
    <t>代数学</t>
  </si>
  <si>
    <t>幾何学</t>
  </si>
  <si>
    <t>数学一般(含確率論・統計数学)</t>
  </si>
  <si>
    <t>基礎解析学</t>
  </si>
  <si>
    <t>大域解析学</t>
  </si>
  <si>
    <t>天文学</t>
  </si>
  <si>
    <t>物理学</t>
  </si>
  <si>
    <t>素粒子・原子核・宇宙線・宇宙物理</t>
  </si>
  <si>
    <t>物性Ⅰ</t>
  </si>
  <si>
    <t>物性Ⅱ</t>
  </si>
  <si>
    <t>数理物理・物性基礎</t>
  </si>
  <si>
    <t>原子・分子・量子エレクトロニクス・プラズマ</t>
  </si>
  <si>
    <t>生物物理・化学物理</t>
  </si>
  <si>
    <t>地域惑星科学</t>
  </si>
  <si>
    <t>固体地球惑星物理学</t>
  </si>
  <si>
    <t>気象・海洋物理・陸水学</t>
  </si>
  <si>
    <t>超高層物理学</t>
  </si>
  <si>
    <t>地質学</t>
  </si>
  <si>
    <t>層位・古生物学</t>
  </si>
  <si>
    <t>岩石・鉱物・鉱床学</t>
  </si>
  <si>
    <t>地球宇宙化学</t>
  </si>
  <si>
    <t>プラズマ科学</t>
  </si>
  <si>
    <t>基礎化学</t>
  </si>
  <si>
    <t>物理化学</t>
  </si>
  <si>
    <t>有機化学</t>
  </si>
  <si>
    <t>無機化学</t>
  </si>
  <si>
    <t>複合化学</t>
  </si>
  <si>
    <t>分析化学</t>
  </si>
  <si>
    <t>合成化学</t>
  </si>
  <si>
    <t>高分子化学</t>
  </si>
  <si>
    <t>機能物質化学</t>
  </si>
  <si>
    <t>環境関連化学</t>
  </si>
  <si>
    <t>生体関連化学</t>
  </si>
  <si>
    <t>材料化学</t>
  </si>
  <si>
    <t>機能材料・デバイス</t>
  </si>
  <si>
    <t>有機工業材料</t>
  </si>
  <si>
    <t>無機工業材料</t>
  </si>
  <si>
    <t>高分子・繊維材料</t>
  </si>
  <si>
    <t>応用物理学・工学基礎</t>
  </si>
  <si>
    <t>応用物性・結晶工学</t>
  </si>
  <si>
    <t>薄膜・表面界面物性</t>
  </si>
  <si>
    <t>応用光学・量子光工学</t>
  </si>
  <si>
    <t>応用物理学一般</t>
  </si>
  <si>
    <t>工学基礎</t>
  </si>
  <si>
    <t>機械工学</t>
  </si>
  <si>
    <t>機械材料・材料力学</t>
  </si>
  <si>
    <t>生産工学・加工学</t>
  </si>
  <si>
    <t>設計工学・機械機能要素・トライポロジー</t>
  </si>
  <si>
    <t>流体工学</t>
  </si>
  <si>
    <t>熱工学</t>
  </si>
  <si>
    <t>機械力学・制御</t>
  </si>
  <si>
    <t>知能機械学・機械システム</t>
  </si>
  <si>
    <t>電気電子工学</t>
  </si>
  <si>
    <t>電力工学・電気機器工学</t>
  </si>
  <si>
    <t>電子・電気材料工学</t>
  </si>
  <si>
    <t>電子デバイス・電子機器</t>
  </si>
  <si>
    <t>通信・ネットワーク工学</t>
  </si>
  <si>
    <t>システム工学</t>
  </si>
  <si>
    <t>計測工学</t>
  </si>
  <si>
    <t>制御工学</t>
  </si>
  <si>
    <t>土木工学</t>
  </si>
  <si>
    <t>土木材料・施工・建設マネジネント</t>
  </si>
  <si>
    <t>構造工学・地震工学・維持管理工学</t>
  </si>
  <si>
    <t>地盤工学</t>
  </si>
  <si>
    <t>水工水理学</t>
  </si>
  <si>
    <t>交通工学・国土計画</t>
  </si>
  <si>
    <t>土木環境システム</t>
  </si>
  <si>
    <t>建築学</t>
  </si>
  <si>
    <t>建築構造・材料</t>
  </si>
  <si>
    <t>建築環境・設備</t>
  </si>
  <si>
    <t>都市計画・建築計画</t>
  </si>
  <si>
    <t>建築史・意匠</t>
  </si>
  <si>
    <t>材料工学</t>
  </si>
  <si>
    <t>金属物性</t>
  </si>
  <si>
    <t>無機材料・物性</t>
  </si>
  <si>
    <t>複合材料・物性</t>
  </si>
  <si>
    <t>構造・機能材料</t>
  </si>
  <si>
    <t>材料加工・処理</t>
  </si>
  <si>
    <t>金属生産工学</t>
  </si>
  <si>
    <t>プロセス工学</t>
  </si>
  <si>
    <t>化工物性・移動操作・単位操作</t>
  </si>
  <si>
    <t>反応工学・プロセスシステム</t>
  </si>
  <si>
    <t>触媒・資源化学プロセス</t>
  </si>
  <si>
    <t>生物機能・バイオプロセス</t>
  </si>
  <si>
    <t>総合工学</t>
  </si>
  <si>
    <t>航空宇宙工学</t>
  </si>
  <si>
    <t>船舶海洋工学</t>
  </si>
  <si>
    <t>地球・資源システム工学</t>
  </si>
  <si>
    <t>リサイクル工学</t>
  </si>
  <si>
    <t>核融合学</t>
  </si>
  <si>
    <t>原子力学</t>
  </si>
  <si>
    <t>エネルギー学</t>
  </si>
  <si>
    <t>基礎生物学</t>
  </si>
  <si>
    <t>遺伝・ゲノム動態</t>
  </si>
  <si>
    <t>生態・環境</t>
  </si>
  <si>
    <t>植物生理・分子</t>
  </si>
  <si>
    <t>形態・構造</t>
  </si>
  <si>
    <t>動物生理・行動</t>
  </si>
  <si>
    <t>生物多様性・分類</t>
  </si>
  <si>
    <t>生物科学</t>
  </si>
  <si>
    <t>構造生物化学</t>
  </si>
  <si>
    <t>機能生物化学</t>
  </si>
  <si>
    <t>生物物理学</t>
  </si>
  <si>
    <t>分子生物学</t>
  </si>
  <si>
    <t>細胞生物学</t>
  </si>
  <si>
    <t>発生生物学</t>
  </si>
  <si>
    <t>進化生物学</t>
  </si>
  <si>
    <t>人類学</t>
  </si>
  <si>
    <t>生理人類学</t>
  </si>
  <si>
    <t>農学</t>
  </si>
  <si>
    <t>育種学</t>
  </si>
  <si>
    <t>作物学・雑草学</t>
  </si>
  <si>
    <t>園芸学・造園学</t>
  </si>
  <si>
    <t>植物病理学</t>
  </si>
  <si>
    <t>応用昆虫学</t>
  </si>
  <si>
    <t>農芸化学</t>
  </si>
  <si>
    <t>植物栄養学・土壌学</t>
  </si>
  <si>
    <t>応用微生物学</t>
  </si>
  <si>
    <t>応用生物化学</t>
  </si>
  <si>
    <t>生物生産化学・生物有機化学</t>
  </si>
  <si>
    <t>食品科学</t>
  </si>
  <si>
    <t>林学</t>
  </si>
  <si>
    <t>林学・森林工学</t>
  </si>
  <si>
    <t>林産科学・木質工学</t>
  </si>
  <si>
    <t>水産学</t>
  </si>
  <si>
    <t>水産学一般</t>
  </si>
  <si>
    <t>水産化学</t>
  </si>
  <si>
    <t>農業経済学</t>
  </si>
  <si>
    <t>農業工学</t>
  </si>
  <si>
    <t>農業土木学・農村計画学</t>
  </si>
  <si>
    <t>農業環境工学</t>
  </si>
  <si>
    <t>農業情報工学</t>
  </si>
  <si>
    <t>畜産学・獣医学</t>
  </si>
  <si>
    <t>畜産学・草地学</t>
  </si>
  <si>
    <t>応用動物科学</t>
  </si>
  <si>
    <t>基礎獣医学・基礎畜産学</t>
  </si>
  <si>
    <t>応用獣医学</t>
  </si>
  <si>
    <t>臨床獣医学</t>
  </si>
  <si>
    <t>境界農学</t>
  </si>
  <si>
    <t>環境農学</t>
  </si>
  <si>
    <t>応用分子細胞生物学</t>
  </si>
  <si>
    <t>薬学</t>
  </si>
  <si>
    <t>化学系薬学</t>
  </si>
  <si>
    <t>物理系薬学</t>
  </si>
  <si>
    <t>生物系薬学</t>
  </si>
  <si>
    <t>創薬化学</t>
  </si>
  <si>
    <t>環境系薬学</t>
  </si>
  <si>
    <t>医療系薬学</t>
  </si>
  <si>
    <t>基礎医学</t>
  </si>
  <si>
    <t>解剖学一般(含組織学・発生学)</t>
  </si>
  <si>
    <t>生理学一般</t>
  </si>
  <si>
    <t>環境生理学(含体力医学・栄養生理学)</t>
  </si>
  <si>
    <t>薬理学一般</t>
  </si>
  <si>
    <t>医化学一般</t>
  </si>
  <si>
    <t>病態医化学</t>
  </si>
  <si>
    <t>人類遺伝学</t>
  </si>
  <si>
    <t>人体病理学</t>
  </si>
  <si>
    <t>実験病理学</t>
  </si>
  <si>
    <t>寄生虫学(含衛生動物学)</t>
  </si>
  <si>
    <t>細菌学(含真菌額)</t>
  </si>
  <si>
    <t>ウイルス学</t>
  </si>
  <si>
    <t>免疫学</t>
  </si>
  <si>
    <t>境界医学</t>
  </si>
  <si>
    <t>医療社会学</t>
  </si>
  <si>
    <t>応用薬理学</t>
  </si>
  <si>
    <t>病態検査学</t>
  </si>
  <si>
    <t>社会医学</t>
  </si>
  <si>
    <t>衛生学</t>
  </si>
  <si>
    <t>公衆衛生学・健康科学</t>
  </si>
  <si>
    <t>法医学</t>
  </si>
  <si>
    <t>内科系臨床医学</t>
  </si>
  <si>
    <t>内科学一般(含心身医学)</t>
  </si>
  <si>
    <t>消化器内科学</t>
  </si>
  <si>
    <t>循環器内科学</t>
  </si>
  <si>
    <t>呼吸器内科学</t>
  </si>
  <si>
    <t>腎臓内科学</t>
  </si>
  <si>
    <t>神経内科学</t>
  </si>
  <si>
    <t>代謝学</t>
  </si>
  <si>
    <t>内分泌学</t>
  </si>
  <si>
    <t>血液内科学</t>
  </si>
  <si>
    <t>膠原病・アレルギー・感染症内科学</t>
  </si>
  <si>
    <t>小児科学</t>
  </si>
  <si>
    <t>胎児・新生児医学</t>
  </si>
  <si>
    <t>皮膚科学</t>
  </si>
  <si>
    <t>精神神経科学</t>
  </si>
  <si>
    <t>放射線科学</t>
  </si>
  <si>
    <t>外科系臨床医学</t>
  </si>
  <si>
    <t>外科学一般</t>
  </si>
  <si>
    <t>消化器外科学</t>
  </si>
  <si>
    <t>胸部外科学</t>
  </si>
  <si>
    <t>脳神経外科学</t>
  </si>
  <si>
    <t>整形外科学</t>
  </si>
  <si>
    <t>麻酔・蘇生学</t>
  </si>
  <si>
    <t>泌尿器科学</t>
  </si>
  <si>
    <t>産婦人科学</t>
  </si>
  <si>
    <t>耳鼻咽喉科学</t>
  </si>
  <si>
    <t>眼科学</t>
  </si>
  <si>
    <t>小児外科学</t>
  </si>
  <si>
    <t>形成外科学</t>
  </si>
  <si>
    <t>救急医学</t>
  </si>
  <si>
    <t>歯学</t>
  </si>
  <si>
    <t>形態系基礎歯科学</t>
  </si>
  <si>
    <t>機能系基礎歯科学</t>
  </si>
  <si>
    <t>病態科学系歯学・歯科放射線学</t>
  </si>
  <si>
    <t>保存治療系歯学</t>
  </si>
  <si>
    <t>補綴理工系歯学</t>
  </si>
  <si>
    <t>外科系歯学</t>
  </si>
  <si>
    <t>矯正・小児系歯学</t>
  </si>
  <si>
    <t>歯周治療系歯学</t>
  </si>
  <si>
    <t>社会系歯学</t>
  </si>
  <si>
    <t>看護学</t>
  </si>
  <si>
    <t>基礎看護学</t>
  </si>
  <si>
    <t>臨床看護学</t>
  </si>
  <si>
    <t>地域・老年看護学</t>
  </si>
  <si>
    <t>芸術</t>
    <rPh sb="0" eb="1">
      <t>ゲイジュツ</t>
    </rPh>
    <phoneticPr fontId="30"/>
  </si>
  <si>
    <t>美術関係</t>
    <phoneticPr fontId="30"/>
  </si>
  <si>
    <t>デザイン関係</t>
    <phoneticPr fontId="30"/>
  </si>
  <si>
    <t>音楽関係</t>
    <phoneticPr fontId="30"/>
  </si>
  <si>
    <t>その他</t>
    <rPh sb="1" eb="2">
      <t>タ</t>
    </rPh>
    <phoneticPr fontId="30"/>
  </si>
  <si>
    <t>情報通信</t>
    <rPh sb="0" eb="2">
      <t>ジョウホウ</t>
    </rPh>
    <rPh sb="2" eb="4">
      <t>ツウシン</t>
    </rPh>
    <phoneticPr fontId="19"/>
  </si>
  <si>
    <t>日本語、英語</t>
    <rPh sb="0" eb="3">
      <t>ニホンゴ</t>
    </rPh>
    <rPh sb="4" eb="6">
      <t>エイゴ</t>
    </rPh>
    <phoneticPr fontId="19"/>
  </si>
  <si>
    <t>現住所（〒）</t>
    <rPh sb="0" eb="3">
      <t>ゲンジュウショ</t>
    </rPh>
    <phoneticPr fontId="19"/>
  </si>
  <si>
    <t>博士学位（取得学位名）</t>
    <rPh sb="0" eb="2">
      <t>ハカセ</t>
    </rPh>
    <rPh sb="2" eb="4">
      <t>ガクイ</t>
    </rPh>
    <phoneticPr fontId="19"/>
  </si>
  <si>
    <t>博士学位（受領大学）</t>
    <rPh sb="5" eb="7">
      <t>ジュリョウ</t>
    </rPh>
    <rPh sb="7" eb="9">
      <t>ダイガク</t>
    </rPh>
    <phoneticPr fontId="19"/>
  </si>
  <si>
    <t>博士学位（区分）</t>
    <phoneticPr fontId="19"/>
  </si>
  <si>
    <t>博士学位（受領年月日）</t>
    <rPh sb="5" eb="7">
      <t>ジュリョウ</t>
    </rPh>
    <rPh sb="7" eb="10">
      <t>ネンガッピ</t>
    </rPh>
    <phoneticPr fontId="19"/>
  </si>
  <si>
    <t>専門分野</t>
    <rPh sb="0" eb="2">
      <t>センモン</t>
    </rPh>
    <rPh sb="2" eb="4">
      <t>ブンヤ</t>
    </rPh>
    <phoneticPr fontId="19"/>
  </si>
  <si>
    <t>使用言語（講義）</t>
    <rPh sb="0" eb="2">
      <t>シヨウ</t>
    </rPh>
    <rPh sb="2" eb="4">
      <t>ゲンゴ</t>
    </rPh>
    <rPh sb="5" eb="7">
      <t>コウギ</t>
    </rPh>
    <phoneticPr fontId="19"/>
  </si>
  <si>
    <t>使用言語（母語）</t>
    <rPh sb="0" eb="2">
      <t>シヨウ</t>
    </rPh>
    <rPh sb="2" eb="4">
      <t>ゲンゴ</t>
    </rPh>
    <rPh sb="5" eb="7">
      <t>ボゴ</t>
    </rPh>
    <phoneticPr fontId="19"/>
  </si>
  <si>
    <t>フリガナ（姓）</t>
    <rPh sb="5" eb="6">
      <t>セイ</t>
    </rPh>
    <phoneticPr fontId="19"/>
  </si>
  <si>
    <t>フリガナ（名）</t>
    <rPh sb="5" eb="6">
      <t>メイ</t>
    </rPh>
    <phoneticPr fontId="19"/>
  </si>
  <si>
    <t>氏名（姓）</t>
    <rPh sb="3" eb="4">
      <t>セイ</t>
    </rPh>
    <phoneticPr fontId="19"/>
  </si>
  <si>
    <t>氏名（名）</t>
    <rPh sb="3" eb="4">
      <t>メイ</t>
    </rPh>
    <phoneticPr fontId="19"/>
  </si>
  <si>
    <t>英字氏名（姓）</t>
    <rPh sb="5" eb="6">
      <t>セイ</t>
    </rPh>
    <phoneticPr fontId="19"/>
  </si>
  <si>
    <t>英字氏名（名）</t>
    <rPh sb="5" eb="6">
      <t>メイ</t>
    </rPh>
    <phoneticPr fontId="19"/>
  </si>
  <si>
    <t>高等学校名</t>
    <rPh sb="4" eb="5">
      <t>メイ</t>
    </rPh>
    <phoneticPr fontId="19"/>
  </si>
  <si>
    <t>高等学校（卒業年月）</t>
    <rPh sb="5" eb="7">
      <t>ソツギョウ</t>
    </rPh>
    <rPh sb="7" eb="9">
      <t>ネンゲツ</t>
    </rPh>
    <phoneticPr fontId="19"/>
  </si>
  <si>
    <t>高等学校（入学年月）</t>
    <rPh sb="5" eb="7">
      <t>ニュウガク</t>
    </rPh>
    <rPh sb="7" eb="8">
      <t>ネン</t>
    </rPh>
    <rPh sb="8" eb="9">
      <t>ゲツ</t>
    </rPh>
    <phoneticPr fontId="19"/>
  </si>
  <si>
    <t>高等学校（入学種別）</t>
    <rPh sb="5" eb="7">
      <t>ニュウガク</t>
    </rPh>
    <rPh sb="7" eb="9">
      <t>シュベツ</t>
    </rPh>
    <phoneticPr fontId="19"/>
  </si>
  <si>
    <t>高等学校（卒業種別）</t>
    <rPh sb="5" eb="7">
      <t>ソツギョウ</t>
    </rPh>
    <rPh sb="7" eb="9">
      <t>シュベツ</t>
    </rPh>
    <phoneticPr fontId="19"/>
  </si>
  <si>
    <t>その他1学部学科名</t>
    <rPh sb="2" eb="3">
      <t>タ</t>
    </rPh>
    <phoneticPr fontId="19"/>
  </si>
  <si>
    <t>その他1（入学年月）</t>
    <rPh sb="5" eb="7">
      <t>ニュウガク</t>
    </rPh>
    <rPh sb="7" eb="8">
      <t>ネン</t>
    </rPh>
    <rPh sb="8" eb="9">
      <t>ゲツ</t>
    </rPh>
    <phoneticPr fontId="19"/>
  </si>
  <si>
    <t>その他1（卒業年月）</t>
    <rPh sb="5" eb="7">
      <t>ソツギョウ</t>
    </rPh>
    <rPh sb="7" eb="9">
      <t>ネンゲツ</t>
    </rPh>
    <phoneticPr fontId="19"/>
  </si>
  <si>
    <t>その他1（入学種別）</t>
    <rPh sb="5" eb="7">
      <t>ニュウガク</t>
    </rPh>
    <rPh sb="7" eb="9">
      <t>シュベツ</t>
    </rPh>
    <phoneticPr fontId="19"/>
  </si>
  <si>
    <t>その他1（卒業種別）</t>
    <rPh sb="5" eb="7">
      <t>ソツギョウ</t>
    </rPh>
    <rPh sb="7" eb="9">
      <t>シュベツ</t>
    </rPh>
    <phoneticPr fontId="19"/>
  </si>
  <si>
    <t>その他2学部学科名</t>
    <phoneticPr fontId="19"/>
  </si>
  <si>
    <t>その他2（入学年月）</t>
    <rPh sb="5" eb="7">
      <t>ニュウガク</t>
    </rPh>
    <rPh sb="7" eb="8">
      <t>ネン</t>
    </rPh>
    <rPh sb="8" eb="9">
      <t>ゲツ</t>
    </rPh>
    <phoneticPr fontId="19"/>
  </si>
  <si>
    <t>その他2（卒業年月）</t>
    <rPh sb="5" eb="7">
      <t>ソツギョウ</t>
    </rPh>
    <rPh sb="7" eb="9">
      <t>ネンゲツ</t>
    </rPh>
    <phoneticPr fontId="19"/>
  </si>
  <si>
    <t>その他2（入学種別）</t>
    <rPh sb="5" eb="7">
      <t>ニュウガク</t>
    </rPh>
    <rPh sb="7" eb="9">
      <t>シュベツ</t>
    </rPh>
    <phoneticPr fontId="19"/>
  </si>
  <si>
    <t>その他2（卒業種別）</t>
    <rPh sb="5" eb="7">
      <t>ソツギョウ</t>
    </rPh>
    <rPh sb="7" eb="9">
      <t>シュベツ</t>
    </rPh>
    <phoneticPr fontId="19"/>
  </si>
  <si>
    <t>修士（入学年月）</t>
    <rPh sb="0" eb="2">
      <t>シュウシ</t>
    </rPh>
    <rPh sb="3" eb="5">
      <t>ニュウガク</t>
    </rPh>
    <rPh sb="5" eb="6">
      <t>ネン</t>
    </rPh>
    <rPh sb="6" eb="7">
      <t>ゲツ</t>
    </rPh>
    <phoneticPr fontId="19"/>
  </si>
  <si>
    <t>修士（卒業年月）</t>
    <rPh sb="0" eb="2">
      <t>シュウシ</t>
    </rPh>
    <rPh sb="3" eb="5">
      <t>ソツギョウ</t>
    </rPh>
    <rPh sb="5" eb="7">
      <t>ネンゲツ</t>
    </rPh>
    <phoneticPr fontId="19"/>
  </si>
  <si>
    <t>修士（入学種別）</t>
    <rPh sb="0" eb="2">
      <t>シュウシ</t>
    </rPh>
    <rPh sb="3" eb="5">
      <t>ニュウガク</t>
    </rPh>
    <rPh sb="5" eb="7">
      <t>シュベツ</t>
    </rPh>
    <phoneticPr fontId="19"/>
  </si>
  <si>
    <t>修士（卒業種別）</t>
    <rPh sb="0" eb="2">
      <t>シュウシ</t>
    </rPh>
    <rPh sb="3" eb="5">
      <t>ソツギョウ</t>
    </rPh>
    <rPh sb="5" eb="7">
      <t>シュベツ</t>
    </rPh>
    <phoneticPr fontId="19"/>
  </si>
  <si>
    <t>修士専修専攻名</t>
    <rPh sb="0" eb="2">
      <t>シュウシ</t>
    </rPh>
    <rPh sb="2" eb="4">
      <t>センシュウ</t>
    </rPh>
    <rPh sb="4" eb="6">
      <t>センコウ</t>
    </rPh>
    <rPh sb="6" eb="7">
      <t>メイ</t>
    </rPh>
    <phoneticPr fontId="19"/>
  </si>
  <si>
    <t>修士大学名</t>
    <rPh sb="0" eb="2">
      <t>シュウシ</t>
    </rPh>
    <rPh sb="2" eb="5">
      <t>ダイガクメイ</t>
    </rPh>
    <phoneticPr fontId="19"/>
  </si>
  <si>
    <t>学士大学名</t>
    <rPh sb="0" eb="2">
      <t>ガクシ</t>
    </rPh>
    <rPh sb="2" eb="4">
      <t>ダイガク</t>
    </rPh>
    <rPh sb="4" eb="5">
      <t>メイ</t>
    </rPh>
    <phoneticPr fontId="19"/>
  </si>
  <si>
    <t>学士学部学科名</t>
    <rPh sb="0" eb="2">
      <t>ガクシ</t>
    </rPh>
    <rPh sb="2" eb="4">
      <t>ガクブ</t>
    </rPh>
    <rPh sb="4" eb="6">
      <t>ガッカ</t>
    </rPh>
    <rPh sb="6" eb="7">
      <t>メイ</t>
    </rPh>
    <phoneticPr fontId="19"/>
  </si>
  <si>
    <t>学士（入学年月）</t>
    <rPh sb="0" eb="2">
      <t>ガクシ</t>
    </rPh>
    <rPh sb="3" eb="5">
      <t>ニュウガク</t>
    </rPh>
    <rPh sb="5" eb="6">
      <t>ネン</t>
    </rPh>
    <rPh sb="6" eb="7">
      <t>ゲツ</t>
    </rPh>
    <phoneticPr fontId="19"/>
  </si>
  <si>
    <t>学士（卒業年月）</t>
    <rPh sb="0" eb="2">
      <t>ガクシ</t>
    </rPh>
    <rPh sb="3" eb="5">
      <t>ソツギョウ</t>
    </rPh>
    <rPh sb="5" eb="7">
      <t>ネンゲツ</t>
    </rPh>
    <phoneticPr fontId="19"/>
  </si>
  <si>
    <t>学士（入学種別）</t>
    <rPh sb="0" eb="2">
      <t>ガクシ</t>
    </rPh>
    <rPh sb="3" eb="5">
      <t>ニュウガク</t>
    </rPh>
    <rPh sb="5" eb="7">
      <t>シュベツ</t>
    </rPh>
    <phoneticPr fontId="19"/>
  </si>
  <si>
    <t>学士（卒業種別）</t>
    <rPh sb="0" eb="2">
      <t>ガクシ</t>
    </rPh>
    <rPh sb="3" eb="5">
      <t>ソツギョウ</t>
    </rPh>
    <rPh sb="5" eb="7">
      <t>シュベツ</t>
    </rPh>
    <phoneticPr fontId="19"/>
  </si>
  <si>
    <t>博士大学名</t>
    <rPh sb="2" eb="5">
      <t>ダイガクメイ</t>
    </rPh>
    <phoneticPr fontId="19"/>
  </si>
  <si>
    <t>博士専修専攻名</t>
    <rPh sb="2" eb="4">
      <t>センシュウ</t>
    </rPh>
    <rPh sb="4" eb="6">
      <t>センコウ</t>
    </rPh>
    <rPh sb="6" eb="7">
      <t>メイ</t>
    </rPh>
    <phoneticPr fontId="19"/>
  </si>
  <si>
    <t>博士（入学年月）</t>
    <rPh sb="3" eb="5">
      <t>ニュウガク</t>
    </rPh>
    <rPh sb="5" eb="6">
      <t>ネン</t>
    </rPh>
    <rPh sb="6" eb="7">
      <t>ゲツ</t>
    </rPh>
    <phoneticPr fontId="19"/>
  </si>
  <si>
    <t>博士（卒業年月）</t>
    <rPh sb="3" eb="5">
      <t>ソツギョウ</t>
    </rPh>
    <rPh sb="5" eb="7">
      <t>ネンゲツ</t>
    </rPh>
    <phoneticPr fontId="19"/>
  </si>
  <si>
    <t>博士（入学種別）</t>
    <rPh sb="3" eb="5">
      <t>ニュウガク</t>
    </rPh>
    <rPh sb="5" eb="7">
      <t>シュベツ</t>
    </rPh>
    <phoneticPr fontId="19"/>
  </si>
  <si>
    <t>博士（卒業種別）</t>
    <rPh sb="3" eb="5">
      <t>ソツギョウ</t>
    </rPh>
    <rPh sb="5" eb="7">
      <t>シュベツ</t>
    </rPh>
    <phoneticPr fontId="19"/>
  </si>
  <si>
    <t>個人</t>
    <rPh sb="0" eb="2">
      <t>コジン</t>
    </rPh>
    <phoneticPr fontId="19"/>
  </si>
  <si>
    <t>学歴</t>
    <rPh sb="0" eb="2">
      <t>ガクレキ</t>
    </rPh>
    <phoneticPr fontId="19"/>
  </si>
  <si>
    <t>職歴</t>
    <rPh sb="0" eb="2">
      <t>ショクレキ</t>
    </rPh>
    <phoneticPr fontId="19"/>
  </si>
  <si>
    <t>専門</t>
    <rPh sb="0" eb="2">
      <t>センモン</t>
    </rPh>
    <phoneticPr fontId="19"/>
  </si>
  <si>
    <t>職歴2名称</t>
    <rPh sb="0" eb="2">
      <t>ショクレキ</t>
    </rPh>
    <rPh sb="3" eb="5">
      <t>メイショウ</t>
    </rPh>
    <phoneticPr fontId="19"/>
  </si>
  <si>
    <t>職歴2From</t>
    <rPh sb="0" eb="2">
      <t>ショクレキ</t>
    </rPh>
    <phoneticPr fontId="19"/>
  </si>
  <si>
    <t>職歴2To</t>
    <rPh sb="0" eb="2">
      <t>ショクレキ</t>
    </rPh>
    <phoneticPr fontId="19"/>
  </si>
  <si>
    <t>職歴1名称</t>
    <rPh sb="0" eb="2">
      <t>ショクレキ</t>
    </rPh>
    <rPh sb="3" eb="5">
      <t>メイショウ</t>
    </rPh>
    <phoneticPr fontId="19"/>
  </si>
  <si>
    <t>職歴1From</t>
    <rPh sb="0" eb="2">
      <t>ショクレキ</t>
    </rPh>
    <phoneticPr fontId="19"/>
  </si>
  <si>
    <t>職歴1To</t>
    <rPh sb="0" eb="2">
      <t>ショクレキ</t>
    </rPh>
    <phoneticPr fontId="19"/>
  </si>
  <si>
    <t>職歴3名称</t>
    <rPh sb="0" eb="2">
      <t>ショクレキ</t>
    </rPh>
    <rPh sb="3" eb="5">
      <t>メイショウ</t>
    </rPh>
    <phoneticPr fontId="19"/>
  </si>
  <si>
    <t>職歴3From</t>
    <rPh sb="0" eb="2">
      <t>ショクレキ</t>
    </rPh>
    <phoneticPr fontId="19"/>
  </si>
  <si>
    <t>職歴3To</t>
    <rPh sb="0" eb="2">
      <t>ショクレキ</t>
    </rPh>
    <phoneticPr fontId="19"/>
  </si>
  <si>
    <t>職歴4名称</t>
    <rPh sb="0" eb="2">
      <t>ショクレキ</t>
    </rPh>
    <rPh sb="3" eb="5">
      <t>メイショウ</t>
    </rPh>
    <phoneticPr fontId="19"/>
  </si>
  <si>
    <t>職歴4From</t>
    <rPh sb="0" eb="2">
      <t>ショクレキ</t>
    </rPh>
    <phoneticPr fontId="19"/>
  </si>
  <si>
    <t>職歴4To</t>
    <rPh sb="0" eb="2">
      <t>ショクレキ</t>
    </rPh>
    <phoneticPr fontId="19"/>
  </si>
  <si>
    <t>職歴5名称</t>
    <rPh sb="0" eb="2">
      <t>ショクレキ</t>
    </rPh>
    <rPh sb="3" eb="5">
      <t>メイショウ</t>
    </rPh>
    <phoneticPr fontId="19"/>
  </si>
  <si>
    <t>職歴5From</t>
    <rPh sb="0" eb="2">
      <t>ショクレキ</t>
    </rPh>
    <phoneticPr fontId="19"/>
  </si>
  <si>
    <t>職歴5To</t>
    <rPh sb="0" eb="2">
      <t>ショクレキ</t>
    </rPh>
    <phoneticPr fontId="19"/>
  </si>
  <si>
    <t>年号はすべて西暦でご記入ください</t>
    <phoneticPr fontId="19"/>
  </si>
  <si>
    <t>本学規程により、遠方からの通勤費は、一部しか支給されない場合があります。</t>
    <phoneticPr fontId="19"/>
  </si>
  <si>
    <t>選択してください(外国籍のみ)</t>
  </si>
  <si>
    <t>選択してください</t>
    <rPh sb="0" eb="2">
      <t>センタク</t>
    </rPh>
    <phoneticPr fontId="19"/>
  </si>
  <si>
    <t>2013年4月1日以降に早稲田大学での職歴がある場合は、TA・研究補助者等のアルバイトでも必ずご記入ください。</t>
    <phoneticPr fontId="19"/>
  </si>
  <si>
    <t>雇用形態</t>
    <rPh sb="0" eb="2">
      <t>コヨウ</t>
    </rPh>
    <rPh sb="2" eb="4">
      <t>ケイタイ</t>
    </rPh>
    <phoneticPr fontId="19"/>
  </si>
  <si>
    <t>「終了(退職)予定」選択時のみ予定年月を入力してください。</t>
    <phoneticPr fontId="19"/>
  </si>
  <si>
    <t>169-8050</t>
    <phoneticPr fontId="19"/>
  </si>
  <si>
    <t>常勤</t>
  </si>
  <si>
    <t>非常勤</t>
  </si>
  <si>
    <t>終了(退職)(予定)</t>
  </si>
  <si>
    <t>現在に至る</t>
  </si>
  <si>
    <t>分類</t>
    <rPh sb="0" eb="2">
      <t>ブンルイ</t>
    </rPh>
    <phoneticPr fontId="19"/>
  </si>
  <si>
    <t>項目名</t>
    <rPh sb="0" eb="2">
      <t>コウモク</t>
    </rPh>
    <rPh sb="2" eb="3">
      <t>メイ</t>
    </rPh>
    <phoneticPr fontId="19"/>
  </si>
  <si>
    <t>入力値</t>
    <rPh sb="0" eb="3">
      <t>ニュウリョクチ</t>
    </rPh>
    <phoneticPr fontId="19"/>
  </si>
  <si>
    <t>簡易判定</t>
    <rPh sb="0" eb="2">
      <t>カンイ</t>
    </rPh>
    <rPh sb="2" eb="4">
      <t>ハンテイ</t>
    </rPh>
    <phoneticPr fontId="19"/>
  </si>
  <si>
    <t>備考</t>
    <rPh sb="0" eb="2">
      <t>ビコウ</t>
    </rPh>
    <phoneticPr fontId="19"/>
  </si>
  <si>
    <t>NG判定の理由</t>
    <rPh sb="2" eb="4">
      <t>ハンテイ</t>
    </rPh>
    <rPh sb="5" eb="7">
      <t>リユウ</t>
    </rPh>
    <phoneticPr fontId="19"/>
  </si>
  <si>
    <t>入力無し</t>
    <rPh sb="0" eb="2">
      <t>ニュウリョク</t>
    </rPh>
    <rPh sb="2" eb="3">
      <t>ナ</t>
    </rPh>
    <phoneticPr fontId="19"/>
  </si>
  <si>
    <t>入力無し or メール＠マーク無し</t>
    <rPh sb="0" eb="2">
      <t>ニュウリョク</t>
    </rPh>
    <rPh sb="2" eb="3">
      <t>ナ</t>
    </rPh>
    <rPh sb="15" eb="16">
      <t>ナ</t>
    </rPh>
    <phoneticPr fontId="19"/>
  </si>
  <si>
    <t>判定チェック無し</t>
    <rPh sb="0" eb="2">
      <t>ハンテイ</t>
    </rPh>
    <rPh sb="6" eb="7">
      <t>ナ</t>
    </rPh>
    <phoneticPr fontId="19"/>
  </si>
  <si>
    <t>OK</t>
    <phoneticPr fontId="19"/>
  </si>
  <si>
    <t>チェック用</t>
    <rPh sb="4" eb="5">
      <t>ヨウ</t>
    </rPh>
    <phoneticPr fontId="19"/>
  </si>
  <si>
    <t>日本国籍=1、外国籍=2</t>
    <rPh sb="0" eb="2">
      <t>ニホン</t>
    </rPh>
    <rPh sb="2" eb="4">
      <t>コクセキ</t>
    </rPh>
    <rPh sb="7" eb="10">
      <t>ガイコクセキ</t>
    </rPh>
    <phoneticPr fontId="19"/>
  </si>
  <si>
    <t>全体</t>
    <rPh sb="0" eb="2">
      <t>ゼンタイ</t>
    </rPh>
    <phoneticPr fontId="19"/>
  </si>
  <si>
    <t>入力日</t>
    <rPh sb="0" eb="2">
      <t>ニュウリョク</t>
    </rPh>
    <rPh sb="2" eb="3">
      <t>ビ</t>
    </rPh>
    <phoneticPr fontId="19"/>
  </si>
  <si>
    <t>早稲田</t>
    <rPh sb="0" eb="3">
      <t>ワセダ</t>
    </rPh>
    <phoneticPr fontId="19"/>
  </si>
  <si>
    <t>職歴1To（状況）</t>
    <rPh sb="0" eb="2">
      <t>ショクレキ</t>
    </rPh>
    <rPh sb="6" eb="8">
      <t>ジョウキョウ</t>
    </rPh>
    <phoneticPr fontId="19"/>
  </si>
  <si>
    <t>職歴1雇用形態</t>
    <rPh sb="0" eb="2">
      <t>ショクレキ</t>
    </rPh>
    <rPh sb="3" eb="5">
      <t>コヨウ</t>
    </rPh>
    <rPh sb="5" eb="7">
      <t>ケイタイ</t>
    </rPh>
    <phoneticPr fontId="19"/>
  </si>
  <si>
    <t>職歴2To（状況）</t>
    <rPh sb="0" eb="2">
      <t>ショクレキ</t>
    </rPh>
    <rPh sb="6" eb="8">
      <t>ジョウキョウ</t>
    </rPh>
    <phoneticPr fontId="19"/>
  </si>
  <si>
    <t>職歴2雇用形態</t>
    <rPh sb="0" eb="2">
      <t>ショクレキ</t>
    </rPh>
    <rPh sb="3" eb="5">
      <t>コヨウ</t>
    </rPh>
    <rPh sb="5" eb="7">
      <t>ケイタイ</t>
    </rPh>
    <phoneticPr fontId="19"/>
  </si>
  <si>
    <t>職歴3To（状況）</t>
    <rPh sb="0" eb="2">
      <t>ショクレキ</t>
    </rPh>
    <rPh sb="6" eb="8">
      <t>ジョウキョウ</t>
    </rPh>
    <phoneticPr fontId="19"/>
  </si>
  <si>
    <t>職歴3雇用形態</t>
    <rPh sb="0" eb="2">
      <t>ショクレキ</t>
    </rPh>
    <rPh sb="3" eb="5">
      <t>コヨウ</t>
    </rPh>
    <rPh sb="5" eb="7">
      <t>ケイタイ</t>
    </rPh>
    <phoneticPr fontId="19"/>
  </si>
  <si>
    <t>職歴4To（状況）</t>
    <rPh sb="0" eb="2">
      <t>ショクレキ</t>
    </rPh>
    <rPh sb="6" eb="8">
      <t>ジョウキョウ</t>
    </rPh>
    <phoneticPr fontId="19"/>
  </si>
  <si>
    <t>職歴4雇用形態</t>
    <rPh sb="0" eb="2">
      <t>ショクレキ</t>
    </rPh>
    <rPh sb="3" eb="5">
      <t>コヨウ</t>
    </rPh>
    <rPh sb="5" eb="7">
      <t>ケイタイ</t>
    </rPh>
    <phoneticPr fontId="19"/>
  </si>
  <si>
    <t>職歴5To（状況）</t>
    <rPh sb="0" eb="2">
      <t>ショクレキ</t>
    </rPh>
    <rPh sb="6" eb="8">
      <t>ジョウキョウ</t>
    </rPh>
    <phoneticPr fontId="19"/>
  </si>
  <si>
    <t>職歴5雇用形態</t>
    <rPh sb="0" eb="2">
      <t>ショクレキ</t>
    </rPh>
    <rPh sb="3" eb="5">
      <t>コヨウ</t>
    </rPh>
    <rPh sb="5" eb="7">
      <t>ケイタイ</t>
    </rPh>
    <phoneticPr fontId="19"/>
  </si>
  <si>
    <t>現職名称</t>
    <rPh sb="2" eb="4">
      <t>メイショウ</t>
    </rPh>
    <phoneticPr fontId="19"/>
  </si>
  <si>
    <t>現職From</t>
    <phoneticPr fontId="19"/>
  </si>
  <si>
    <t>現職To（状況）</t>
    <rPh sb="5" eb="7">
      <t>ジョウキョウ</t>
    </rPh>
    <phoneticPr fontId="19"/>
  </si>
  <si>
    <t>現職To</t>
    <phoneticPr fontId="19"/>
  </si>
  <si>
    <t>現職雇用形態</t>
    <rPh sb="2" eb="4">
      <t>コヨウ</t>
    </rPh>
    <rPh sb="4" eb="6">
      <t>ケイタイ</t>
    </rPh>
    <phoneticPr fontId="19"/>
  </si>
  <si>
    <t>外国籍の場合のみ判定</t>
    <phoneticPr fontId="19"/>
  </si>
  <si>
    <t>その他1大学名記入時に以下チェック</t>
    <rPh sb="2" eb="3">
      <t>タ</t>
    </rPh>
    <rPh sb="4" eb="7">
      <t>ダイガクメイ</t>
    </rPh>
    <rPh sb="7" eb="9">
      <t>キニュウ</t>
    </rPh>
    <rPh sb="9" eb="10">
      <t>ジ</t>
    </rPh>
    <rPh sb="11" eb="13">
      <t>イカ</t>
    </rPh>
    <phoneticPr fontId="19"/>
  </si>
  <si>
    <t>その他2大学名記入時に以下チェック</t>
    <rPh sb="2" eb="3">
      <t>タ</t>
    </rPh>
    <rPh sb="4" eb="7">
      <t>ダイガクメイ</t>
    </rPh>
    <rPh sb="7" eb="9">
      <t>キニュウ</t>
    </rPh>
    <rPh sb="9" eb="10">
      <t>ジ</t>
    </rPh>
    <rPh sb="11" eb="13">
      <t>イカ</t>
    </rPh>
    <phoneticPr fontId="19"/>
  </si>
  <si>
    <t>修士の大学名記入時に以下チェック</t>
    <rPh sb="0" eb="2">
      <t>シュウシ</t>
    </rPh>
    <rPh sb="3" eb="6">
      <t>ダイガクメイ</t>
    </rPh>
    <rPh sb="6" eb="8">
      <t>キニュウ</t>
    </rPh>
    <rPh sb="8" eb="9">
      <t>ジ</t>
    </rPh>
    <rPh sb="10" eb="12">
      <t>イカ</t>
    </rPh>
    <phoneticPr fontId="19"/>
  </si>
  <si>
    <t>博士の大学名記入時に以下チェック</t>
    <rPh sb="0" eb="2">
      <t>ハカセ</t>
    </rPh>
    <rPh sb="3" eb="6">
      <t>ダイガクメイ</t>
    </rPh>
    <rPh sb="6" eb="8">
      <t>キニュウ</t>
    </rPh>
    <rPh sb="8" eb="9">
      <t>ジ</t>
    </rPh>
    <rPh sb="10" eb="12">
      <t>イカ</t>
    </rPh>
    <phoneticPr fontId="19"/>
  </si>
  <si>
    <t>職歴1記入時に以下チェック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</si>
  <si>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職歴2記入時に以下チェック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</si>
  <si>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職歴3記入時に以下チェック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</si>
  <si>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職歴4記入時に以下チェック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</si>
  <si>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職歴5記入時に以下チェック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</si>
  <si>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太郎</t>
    <rPh sb="0" eb="2">
      <t>タロウ</t>
    </rPh>
    <phoneticPr fontId="19"/>
  </si>
  <si>
    <t>ワセダ</t>
    <phoneticPr fontId="19"/>
  </si>
  <si>
    <t>タロウ</t>
    <phoneticPr fontId="19"/>
  </si>
  <si>
    <t>WASEDA</t>
    <phoneticPr fontId="19"/>
  </si>
  <si>
    <t>Taro</t>
    <phoneticPr fontId="19"/>
  </si>
  <si>
    <t>waseda-taro@waseda.jp</t>
    <phoneticPr fontId="19"/>
  </si>
  <si>
    <t>03-1234-5678</t>
    <phoneticPr fontId="19"/>
  </si>
  <si>
    <t>早稲田大学高等学院</t>
    <rPh sb="0" eb="3">
      <t>ワセダ</t>
    </rPh>
    <rPh sb="3" eb="5">
      <t>ダイガク</t>
    </rPh>
    <rPh sb="5" eb="7">
      <t>コウトウ</t>
    </rPh>
    <rPh sb="7" eb="9">
      <t>ガクイン</t>
    </rPh>
    <phoneticPr fontId="19"/>
  </si>
  <si>
    <t>○○○システムズ株式会社　代表取締役社長</t>
    <rPh sb="8" eb="12">
      <t>カブシキガイシャ</t>
    </rPh>
    <rPh sb="13" eb="18">
      <t>ダイヒョウトリシマリヤク</t>
    </rPh>
    <rPh sb="18" eb="20">
      <t>シャチョウ</t>
    </rPh>
    <phoneticPr fontId="19"/>
  </si>
  <si>
    <t>△△△大学非常勤講師</t>
    <phoneticPr fontId="19"/>
  </si>
  <si>
    <t>□□□大学特任教授</t>
    <phoneticPr fontId="19"/>
  </si>
  <si>
    <t>×××システム開発株式会社</t>
    <phoneticPr fontId="19"/>
  </si>
  <si>
    <t>全体チェック</t>
    <rPh sb="0" eb="2">
      <t>ゼンタイ</t>
    </rPh>
    <phoneticPr fontId="19"/>
  </si>
  <si>
    <t>NG個数</t>
    <rPh sb="2" eb="4">
      <t>コスウ</t>
    </rPh>
    <phoneticPr fontId="19"/>
  </si>
  <si>
    <t>選択してください</t>
  </si>
  <si>
    <t>公用</t>
  </si>
  <si>
    <t>芸術</t>
  </si>
  <si>
    <t>宗教</t>
  </si>
  <si>
    <t>報道</t>
  </si>
  <si>
    <t>経営・管理</t>
    <rPh sb="0" eb="2">
      <t>ケイエイ</t>
    </rPh>
    <rPh sb="3" eb="5">
      <t>カンリ</t>
    </rPh>
    <phoneticPr fontId="30"/>
  </si>
  <si>
    <t>法律・会計業務</t>
  </si>
  <si>
    <t>医療</t>
  </si>
  <si>
    <t>研究</t>
  </si>
  <si>
    <t>教育</t>
  </si>
  <si>
    <t>技術・人文知識・ 国際業務</t>
    <rPh sb="0" eb="2">
      <t>ギジュツ</t>
    </rPh>
    <phoneticPr fontId="30"/>
  </si>
  <si>
    <t>企業内転勤</t>
  </si>
  <si>
    <t>興行</t>
  </si>
  <si>
    <t>技能</t>
  </si>
  <si>
    <t>技能実習</t>
  </si>
  <si>
    <t>高度専門職</t>
    <rPh sb="0" eb="2">
      <t>コウド</t>
    </rPh>
    <rPh sb="2" eb="4">
      <t>センモン</t>
    </rPh>
    <rPh sb="4" eb="5">
      <t>ショク</t>
    </rPh>
    <phoneticPr fontId="30"/>
  </si>
  <si>
    <t>文化活動</t>
  </si>
  <si>
    <t>短期滞在</t>
  </si>
  <si>
    <t>留学</t>
  </si>
  <si>
    <t>研修</t>
  </si>
  <si>
    <t>家族滞在</t>
  </si>
  <si>
    <t>特定活動</t>
    <phoneticPr fontId="30"/>
  </si>
  <si>
    <t>永住者</t>
  </si>
  <si>
    <t>日本人の配偶者等</t>
  </si>
  <si>
    <t>永住者の配偶者等</t>
  </si>
  <si>
    <t>定住者</t>
  </si>
  <si>
    <t>選択してください</t>
    <rPh sb="0" eb="1">
      <t>センタク</t>
    </rPh>
    <phoneticPr fontId="19"/>
  </si>
  <si>
    <t>言語</t>
    <rPh sb="0" eb="2">
      <t>ゲンゴ</t>
    </rPh>
    <phoneticPr fontId="19"/>
  </si>
  <si>
    <t>Japanese</t>
    <phoneticPr fontId="19"/>
  </si>
  <si>
    <t>入力無し or 入学年月＞卒業年月</t>
    <rPh sb="0" eb="2">
      <t>ニュウリョク</t>
    </rPh>
    <rPh sb="2" eb="3">
      <t>ナ</t>
    </rPh>
    <rPh sb="8" eb="10">
      <t>ニュウガク</t>
    </rPh>
    <rPh sb="10" eb="12">
      <t>ネンゲツ</t>
    </rPh>
    <rPh sb="13" eb="15">
      <t>ソツギョウ</t>
    </rPh>
    <rPh sb="15" eb="17">
      <t>ネンゲツ</t>
    </rPh>
    <phoneticPr fontId="19"/>
  </si>
  <si>
    <t>入力無し or From &gt; to</t>
    <rPh sb="0" eb="2">
      <t>ニュウリョク</t>
    </rPh>
    <rPh sb="2" eb="3">
      <t>ナ</t>
    </rPh>
    <phoneticPr fontId="19"/>
  </si>
  <si>
    <t>翻訳者氏名</t>
    <phoneticPr fontId="19"/>
  </si>
  <si>
    <t>資格外活動許可</t>
    <phoneticPr fontId="19"/>
  </si>
  <si>
    <t>在留資格</t>
    <phoneticPr fontId="19"/>
  </si>
  <si>
    <t>在留期限</t>
    <phoneticPr fontId="19"/>
  </si>
  <si>
    <t>職歴種別</t>
    <rPh sb="0" eb="2">
      <t>ショクレキ</t>
    </rPh>
    <rPh sb="2" eb="4">
      <t>シュベツ</t>
    </rPh>
    <phoneticPr fontId="19"/>
  </si>
  <si>
    <t>学校名</t>
    <rPh sb="2" eb="3">
      <t>メイ</t>
    </rPh>
    <phoneticPr fontId="19"/>
  </si>
  <si>
    <t>学科専修名</t>
    <rPh sb="0" eb="2">
      <t>ガッカ</t>
    </rPh>
    <rPh sb="2" eb="4">
      <t>センシュウ</t>
    </rPh>
    <rPh sb="4" eb="5">
      <t>メイ</t>
    </rPh>
    <phoneticPr fontId="19"/>
  </si>
  <si>
    <t>学歴種別</t>
    <rPh sb="0" eb="2">
      <t>ガクレキ</t>
    </rPh>
    <rPh sb="2" eb="4">
      <t>シュベツ</t>
    </rPh>
    <phoneticPr fontId="19"/>
  </si>
  <si>
    <t>入学種別</t>
    <rPh sb="0" eb="2">
      <t>ニュウガク</t>
    </rPh>
    <rPh sb="2" eb="4">
      <t>シュベツ</t>
    </rPh>
    <phoneticPr fontId="19"/>
  </si>
  <si>
    <t>入学年月</t>
    <rPh sb="0" eb="2">
      <t>ニュウガク</t>
    </rPh>
    <rPh sb="2" eb="4">
      <t>ネンゲツ</t>
    </rPh>
    <phoneticPr fontId="19"/>
  </si>
  <si>
    <t>卒業種別</t>
    <rPh sb="0" eb="2">
      <t>ソツギョウ</t>
    </rPh>
    <rPh sb="2" eb="4">
      <t>シュベツ</t>
    </rPh>
    <phoneticPr fontId="19"/>
  </si>
  <si>
    <t>卒業年月</t>
    <rPh sb="0" eb="2">
      <t>ソツギョウ</t>
    </rPh>
    <rPh sb="2" eb="4">
      <t>ネンゲツ</t>
    </rPh>
    <phoneticPr fontId="19"/>
  </si>
  <si>
    <t>impflag</t>
    <phoneticPr fontId="19"/>
  </si>
  <si>
    <t>order</t>
    <phoneticPr fontId="19"/>
  </si>
  <si>
    <t>職歴名称</t>
    <rPh sb="0" eb="2">
      <t>ショクレキ</t>
    </rPh>
    <rPh sb="2" eb="4">
      <t>メイショウ</t>
    </rPh>
    <phoneticPr fontId="19"/>
  </si>
  <si>
    <t>職歴From</t>
    <rPh sb="0" eb="2">
      <t>ショクレキ</t>
    </rPh>
    <phoneticPr fontId="19"/>
  </si>
  <si>
    <t>職歴To</t>
    <rPh sb="0" eb="2">
      <t>ショクレキ</t>
    </rPh>
    <phoneticPr fontId="19"/>
  </si>
  <si>
    <t>職歴To（現況）</t>
    <rPh sb="0" eb="2">
      <t>ショクレキ</t>
    </rPh>
    <rPh sb="5" eb="7">
      <t>ゲンキョウ</t>
    </rPh>
    <phoneticPr fontId="19"/>
  </si>
  <si>
    <t>現住所郵便番号</t>
    <rPh sb="0" eb="3">
      <t>ゲンジュウショ</t>
    </rPh>
    <rPh sb="3" eb="7">
      <t>ユウビンバンゴウ</t>
    </rPh>
    <phoneticPr fontId="19"/>
  </si>
  <si>
    <t>氏名</t>
    <rPh sb="0" eb="2">
      <t>シメイ</t>
    </rPh>
    <phoneticPr fontId="19"/>
  </si>
  <si>
    <t>英字氏名</t>
    <rPh sb="2" eb="4">
      <t>シメイ</t>
    </rPh>
    <phoneticPr fontId="19"/>
  </si>
  <si>
    <t>01</t>
  </si>
  <si>
    <t>02</t>
  </si>
  <si>
    <t>03</t>
  </si>
  <si>
    <t>04</t>
  </si>
  <si>
    <t>05</t>
  </si>
  <si>
    <t>06</t>
  </si>
  <si>
    <t>08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</si>
  <si>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</si>
  <si>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</si>
  <si>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</si>
  <si>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</si>
  <si>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</si>
  <si>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</si>
  <si>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</si>
  <si>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</si>
  <si>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</si>
  <si>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</si>
  <si>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</si>
  <si>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</si>
  <si>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</si>
  <si>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</si>
  <si>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</si>
  <si>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</si>
  <si>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32</t>
  </si>
  <si>
    <t>外交</t>
    <phoneticPr fontId="19"/>
  </si>
  <si>
    <t>２０１３年４月１日以降に早稲田大学での職歴がある場合は、TA・研究補助者等のアルバイトでも必ずご記入ください。</t>
    <phoneticPr fontId="19"/>
  </si>
  <si>
    <t>日本語、英語、フランス語</t>
    <rPh sb="0" eb="3">
      <t>ニホンゴ</t>
    </rPh>
    <rPh sb="4" eb="6">
      <t>エイゴ</t>
    </rPh>
    <rPh sb="11" eb="12">
      <t>ゴ</t>
    </rPh>
    <phoneticPr fontId="19"/>
  </si>
  <si>
    <t>国籍区分</t>
    <rPh sb="0" eb="2">
      <t>コクセキ</t>
    </rPh>
    <rPh sb="2" eb="4">
      <t>クブン</t>
    </rPh>
    <phoneticPr fontId="19"/>
  </si>
  <si>
    <t>在留資格コード</t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</si>
  <si>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</si>
  <si>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</si>
  <si>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有り</t>
    <rPh sb="0" eb="1">
      <t>ア</t>
    </rPh>
    <phoneticPr fontId="19"/>
  </si>
  <si>
    <t>無し</t>
    <rPh sb="0" eb="1">
      <t>ナ</t>
    </rPh>
    <phoneticPr fontId="19"/>
  </si>
  <si>
    <t>大学院（修士）</t>
  </si>
  <si>
    <t>大学</t>
  </si>
  <si>
    <t>大学院（博士）</t>
  </si>
  <si>
    <t>学術博士</t>
  </si>
  <si>
    <t>文学博士</t>
  </si>
  <si>
    <t>教育学博士</t>
  </si>
  <si>
    <t>神学博士</t>
  </si>
  <si>
    <t>社会学博士</t>
  </si>
  <si>
    <t>法学博士</t>
  </si>
  <si>
    <t>政治学博士</t>
  </si>
  <si>
    <t>経済学博士</t>
  </si>
  <si>
    <t>商学博士</t>
  </si>
  <si>
    <t>経営学博士</t>
  </si>
  <si>
    <t>理学博士</t>
  </si>
  <si>
    <t>医学博士</t>
  </si>
  <si>
    <t>歯学博士</t>
  </si>
  <si>
    <t>薬学博士</t>
  </si>
  <si>
    <t>保健学博士</t>
  </si>
  <si>
    <t>工学博士</t>
  </si>
  <si>
    <t>農学博士</t>
  </si>
  <si>
    <t>獣医学博士</t>
  </si>
  <si>
    <t>水産学博士</t>
  </si>
  <si>
    <t>哲学博士</t>
  </si>
  <si>
    <t>保険学博士</t>
  </si>
  <si>
    <t>林学博士（旧制）</t>
  </si>
  <si>
    <t>博士（学術）</t>
  </si>
  <si>
    <t>博士（文学）</t>
  </si>
  <si>
    <t>博士（教育学）</t>
  </si>
  <si>
    <t>博士（神学）</t>
  </si>
  <si>
    <t>博士（社会学）</t>
  </si>
  <si>
    <t>博士（法学）</t>
  </si>
  <si>
    <t>博士（政治学）</t>
  </si>
  <si>
    <t>博士（経済学）</t>
  </si>
  <si>
    <t>博士（商学）</t>
  </si>
  <si>
    <t>博士（経営学）</t>
  </si>
  <si>
    <t>博士（理学）</t>
  </si>
  <si>
    <t>博士（医学）</t>
  </si>
  <si>
    <t>博士（歯学）</t>
  </si>
  <si>
    <t>博士（薬学）</t>
  </si>
  <si>
    <t>博士（保健学）</t>
  </si>
  <si>
    <t>博士（工学）</t>
  </si>
  <si>
    <t>博士（農学）</t>
  </si>
  <si>
    <t>博士（獣医学）</t>
  </si>
  <si>
    <t>博士（水産学）</t>
  </si>
  <si>
    <t>博士（環境科学）</t>
  </si>
  <si>
    <t>博士（心理学）</t>
  </si>
  <si>
    <t>博士（法律学）</t>
  </si>
  <si>
    <t>博士（人間科学）</t>
  </si>
  <si>
    <t>博士（教育心理学）</t>
  </si>
  <si>
    <t>博士（栄養学）</t>
  </si>
  <si>
    <t>博士（人文科学）</t>
  </si>
  <si>
    <t>博士（化学）</t>
  </si>
  <si>
    <t>博士（電気工学）</t>
  </si>
  <si>
    <t>博士（農業経済学）</t>
  </si>
  <si>
    <t>博士（農芸化学）</t>
  </si>
  <si>
    <t>博士（民族学）</t>
  </si>
  <si>
    <t>博士（歴史学）</t>
  </si>
  <si>
    <t>博士（宗教学）</t>
  </si>
  <si>
    <t>博士（美術）</t>
  </si>
  <si>
    <t>博士（音楽）</t>
  </si>
  <si>
    <t>博士（音楽学）</t>
  </si>
  <si>
    <t>博士（国際経営学）</t>
  </si>
  <si>
    <t>博士（史学）</t>
  </si>
  <si>
    <t>博士（英文学）</t>
  </si>
  <si>
    <t>博士（仏教学）</t>
  </si>
  <si>
    <t>博士（経営工学）</t>
  </si>
  <si>
    <t>博士（体育科学）</t>
  </si>
  <si>
    <t>博士（芸術学）</t>
  </si>
  <si>
    <t>博士（言語学）</t>
  </si>
  <si>
    <t>博士（都市・地域計画）</t>
  </si>
  <si>
    <t>博士（物理学）</t>
  </si>
  <si>
    <t>博士（デザイン学）</t>
  </si>
  <si>
    <t>博士（民俗学）</t>
  </si>
  <si>
    <t>博士（看護学）</t>
  </si>
  <si>
    <t>博士（地理学）</t>
  </si>
  <si>
    <t>博士（食物栄養学）</t>
  </si>
  <si>
    <t>博士（会計学）</t>
  </si>
  <si>
    <t>博士（英語学）</t>
  </si>
  <si>
    <t>博士（ドイツ文学）</t>
  </si>
  <si>
    <t>博士（林学）</t>
  </si>
  <si>
    <t>博士（畜産学）</t>
  </si>
  <si>
    <t>博士（生物環境調節学）</t>
  </si>
  <si>
    <t>博士（社会福祉学）</t>
  </si>
  <si>
    <t>博士（日本文学）</t>
  </si>
  <si>
    <t>博士（家政学）</t>
  </si>
  <si>
    <t>博士（数学）</t>
  </si>
  <si>
    <t>博士（心身障害学）</t>
  </si>
  <si>
    <t>博士（神道学）</t>
  </si>
  <si>
    <t>博士（哲学）</t>
  </si>
  <si>
    <t>博士（体育学）</t>
  </si>
  <si>
    <t>博士（行動科学）</t>
  </si>
  <si>
    <t>博士（数理科学）</t>
  </si>
  <si>
    <t>博士（国文学）</t>
  </si>
  <si>
    <t>博士（国際政治学）</t>
  </si>
  <si>
    <t>博士（国際経済学）</t>
  </si>
  <si>
    <t>博士（新聞学）</t>
  </si>
  <si>
    <t>博士（言語文化学）</t>
  </si>
  <si>
    <t>博士（国際関係論）</t>
  </si>
  <si>
    <t>博士（情報科学）</t>
  </si>
  <si>
    <t>博士（文化史学）</t>
  </si>
  <si>
    <t>博士（中国学）</t>
  </si>
  <si>
    <t>博士（社会経済）</t>
  </si>
  <si>
    <t>博士（生物科学）</t>
  </si>
  <si>
    <t>博士（被服環境学）</t>
  </si>
  <si>
    <t>博士（数理学）</t>
  </si>
  <si>
    <t>博士（社会心理学）</t>
  </si>
  <si>
    <t>博士（国語国文学）</t>
  </si>
  <si>
    <t>博士（地球環境科学）</t>
  </si>
  <si>
    <t>博士（図書館情報学）</t>
  </si>
  <si>
    <t>博士（人間・環境学）</t>
  </si>
  <si>
    <t>博士（密教学）</t>
  </si>
  <si>
    <t>博士（情報工学）</t>
  </si>
  <si>
    <t>博士（芸術工学）</t>
  </si>
  <si>
    <t>博士（比較文化学）</t>
  </si>
  <si>
    <t>博士（美学）</t>
  </si>
  <si>
    <t>博士（社会人類学）</t>
  </si>
  <si>
    <t>博士（国際公共政策）</t>
  </si>
  <si>
    <t>博士（社会科学）</t>
  </si>
  <si>
    <t>博士（鍼灸学）</t>
  </si>
  <si>
    <t>博士（国際関係学）</t>
  </si>
  <si>
    <t>博士（情報学）</t>
  </si>
  <si>
    <t>博士（社会環境科学）</t>
  </si>
  <si>
    <t>博士（理工学）</t>
  </si>
  <si>
    <t>博士（資源学）</t>
  </si>
  <si>
    <t>博士（日本語日本文学）</t>
  </si>
  <si>
    <t>博士（材料科学）</t>
  </si>
  <si>
    <t>博士（エネルギー科学）</t>
  </si>
  <si>
    <t>博士（日本史学）</t>
  </si>
  <si>
    <t>博士（生命科学）</t>
  </si>
  <si>
    <t>博士（バイオサイエンス）</t>
  </si>
  <si>
    <t>博士（数理工学）</t>
  </si>
  <si>
    <t>博士（文化科学）</t>
  </si>
  <si>
    <t>博士（国際文化学）</t>
  </si>
  <si>
    <t>博士（生物産業学）</t>
  </si>
  <si>
    <t>博士（国際政治経済学）</t>
  </si>
  <si>
    <t>博士（システムズマネジメント）</t>
  </si>
  <si>
    <t>博士（障害科学）</t>
  </si>
  <si>
    <t>博士（地球科学）</t>
  </si>
  <si>
    <t>博士（比較社会文化学）</t>
  </si>
  <si>
    <t>博士（食品栄養科学）</t>
  </si>
  <si>
    <t>博士（フランス文学）</t>
  </si>
  <si>
    <t>博士（政策・メディア）</t>
  </si>
  <si>
    <t>博士（国際学）</t>
  </si>
  <si>
    <t>博士（臨床薬学）</t>
  </si>
  <si>
    <t>博士（歴史民族資料学）</t>
  </si>
  <si>
    <t>博士（芸術文化学）</t>
  </si>
  <si>
    <t>博士（経営情報学）</t>
  </si>
  <si>
    <t>博士（先端科学技術）</t>
  </si>
  <si>
    <t>博士（地域社会システム）</t>
  </si>
  <si>
    <t>博士（生物工学）</t>
  </si>
  <si>
    <t>博士（社会工学）</t>
  </si>
  <si>
    <t>博士（商船学）</t>
  </si>
  <si>
    <t>博士（観光学）</t>
  </si>
  <si>
    <t>博士（日本文化）</t>
  </si>
  <si>
    <t>博士（臨床教育学）</t>
  </si>
  <si>
    <t>博士（情報管理学）</t>
  </si>
  <si>
    <t>博士（生活環境学）</t>
  </si>
  <si>
    <t>博士（英米文学）</t>
  </si>
  <si>
    <t>博士（保険学）</t>
  </si>
  <si>
    <t>博士（国際情報通信学）</t>
  </si>
  <si>
    <t>博士（日本語教育学）</t>
  </si>
  <si>
    <t>博士（スポーツ科学）</t>
  </si>
  <si>
    <t>博士（公共経営）</t>
  </si>
  <si>
    <t>博士（建築学）</t>
  </si>
  <si>
    <t>博士（生命医科学）</t>
  </si>
  <si>
    <t>Ph.D</t>
  </si>
  <si>
    <t>Dul</t>
  </si>
  <si>
    <t>L.L.D.</t>
  </si>
  <si>
    <t>D.Techn.</t>
  </si>
  <si>
    <t>D.SCI.</t>
  </si>
  <si>
    <t>Ph.D. in Social Sciences</t>
  </si>
  <si>
    <t>Doctor of Literature</t>
  </si>
  <si>
    <t>Doctor of Education</t>
  </si>
  <si>
    <t>Doctor of Theology</t>
  </si>
  <si>
    <t>Doctor of Sociolgy</t>
  </si>
  <si>
    <t>Doctor of Law</t>
  </si>
  <si>
    <t>Doctor of Political Science</t>
  </si>
  <si>
    <t>Doctor of Economics</t>
  </si>
  <si>
    <t>Doctor of Commerce</t>
  </si>
  <si>
    <t>Doctor of Business Administration</t>
  </si>
  <si>
    <t>Doctor of Science</t>
  </si>
  <si>
    <t>Doctor of Medicine</t>
  </si>
  <si>
    <t>Doctor of Dentistry</t>
  </si>
  <si>
    <t>Doctor of Pharmacy</t>
  </si>
  <si>
    <t>Doctor of Engineering</t>
  </si>
  <si>
    <t>Doctor of Agriculture</t>
  </si>
  <si>
    <t>Doctor of Veterinary Medicine</t>
  </si>
  <si>
    <t>Doctor of Fisheries</t>
  </si>
  <si>
    <t>Doctor of Philosophy in Education</t>
  </si>
  <si>
    <t>Doctor of Human Sciences</t>
  </si>
  <si>
    <t>Doctor of Forestry</t>
  </si>
  <si>
    <t>Doctor of Philosophy</t>
  </si>
  <si>
    <t>Doctor of Information and Computer Science</t>
  </si>
  <si>
    <t>Doctor of Insurance Studies</t>
  </si>
  <si>
    <t>Doctor of Science in Global Information and Telecommunication Studies</t>
  </si>
  <si>
    <t>Ph.D. in Japanese Applied Linguistics</t>
  </si>
  <si>
    <t>Doctor of Sport Sciences</t>
  </si>
  <si>
    <t>Ph.D. in　Public Management</t>
  </si>
  <si>
    <t>Doctor of Architecture</t>
  </si>
  <si>
    <t>【別紙】学位一覧</t>
    <rPh sb="1" eb="3">
      <t>ベッシ</t>
    </rPh>
    <rPh sb="4" eb="6">
      <t>ガクイ</t>
    </rPh>
    <rPh sb="6" eb="8">
      <t>イチラン</t>
    </rPh>
    <phoneticPr fontId="30"/>
  </si>
  <si>
    <t>↓こちらからお選びください。（存在しない場合は直接ご入力ください）</t>
    <rPh sb="7" eb="8">
      <t>エラ</t>
    </rPh>
    <rPh sb="15" eb="17">
      <t>ソンザイ</t>
    </rPh>
    <rPh sb="20" eb="22">
      <t>バアイ</t>
    </rPh>
    <rPh sb="23" eb="25">
      <t>チョクセツ</t>
    </rPh>
    <rPh sb="26" eb="28">
      <t>ニュウリョク</t>
    </rPh>
    <phoneticPr fontId="30"/>
  </si>
  <si>
    <t>選択してください(博士学位取得者)</t>
    <phoneticPr fontId="19"/>
  </si>
  <si>
    <t>現在に至る</t>
    <phoneticPr fontId="19"/>
  </si>
  <si>
    <t>終了(退職)(予定)</t>
    <phoneticPr fontId="19"/>
  </si>
  <si>
    <t>職歴6記入時に以下チェック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</si>
  <si>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職歴7記入時に以下チェック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</si>
  <si>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職歴8記入時に以下チェック</t>
    <rPh sb="0" eb="2">
      <t>ショクレキ</t>
    </rPh>
    <rPh sb="3" eb="5">
      <t>キニュウ</t>
    </rPh>
    <rPh sb="5" eb="6">
      <t>ジ</t>
    </rPh>
    <rPh sb="7" eb="9">
      <t>イカ</t>
    </rPh>
    <phoneticPr fontId="19"/>
  </si>
  <si>
    <t>職歴6名称</t>
    <rPh sb="0" eb="2">
      <t>ショクレキ</t>
    </rPh>
    <rPh sb="3" eb="5">
      <t>メイショウ</t>
    </rPh>
    <phoneticPr fontId="19"/>
  </si>
  <si>
    <t>職歴6From</t>
    <rPh sb="0" eb="2">
      <t>ショクレキ</t>
    </rPh>
    <phoneticPr fontId="19"/>
  </si>
  <si>
    <t>職歴6To（状況）</t>
    <rPh sb="0" eb="2">
      <t>ショクレキ</t>
    </rPh>
    <rPh sb="6" eb="8">
      <t>ジョウキョウ</t>
    </rPh>
    <phoneticPr fontId="19"/>
  </si>
  <si>
    <t>職歴6To</t>
    <rPh sb="0" eb="2">
      <t>ショクレキ</t>
    </rPh>
    <phoneticPr fontId="19"/>
  </si>
  <si>
    <t>職歴6雇用形態</t>
    <rPh sb="0" eb="2">
      <t>ショクレキ</t>
    </rPh>
    <rPh sb="3" eb="5">
      <t>コヨウ</t>
    </rPh>
    <rPh sb="5" eb="7">
      <t>ケイタイ</t>
    </rPh>
    <phoneticPr fontId="19"/>
  </si>
  <si>
    <t>職歴7名称</t>
    <rPh sb="0" eb="2">
      <t>ショクレキ</t>
    </rPh>
    <rPh sb="3" eb="5">
      <t>メイショウ</t>
    </rPh>
    <phoneticPr fontId="19"/>
  </si>
  <si>
    <t>職歴7From</t>
    <rPh sb="0" eb="2">
      <t>ショクレキ</t>
    </rPh>
    <phoneticPr fontId="19"/>
  </si>
  <si>
    <t>職歴7To（状況）</t>
    <rPh sb="0" eb="2">
      <t>ショクレキ</t>
    </rPh>
    <rPh sb="6" eb="8">
      <t>ジョウキョウ</t>
    </rPh>
    <phoneticPr fontId="19"/>
  </si>
  <si>
    <t>職歴7To</t>
    <rPh sb="0" eb="2">
      <t>ショクレキ</t>
    </rPh>
    <phoneticPr fontId="19"/>
  </si>
  <si>
    <t>職歴7雇用形態</t>
    <rPh sb="0" eb="2">
      <t>ショクレキ</t>
    </rPh>
    <rPh sb="3" eb="5">
      <t>コヨウ</t>
    </rPh>
    <rPh sb="5" eb="7">
      <t>ケイタイ</t>
    </rPh>
    <phoneticPr fontId="19"/>
  </si>
  <si>
    <t>職歴8名称</t>
    <rPh sb="0" eb="2">
      <t>ショクレキ</t>
    </rPh>
    <rPh sb="3" eb="5">
      <t>メイショウ</t>
    </rPh>
    <phoneticPr fontId="19"/>
  </si>
  <si>
    <t>職歴8From</t>
    <rPh sb="0" eb="2">
      <t>ショクレキ</t>
    </rPh>
    <phoneticPr fontId="19"/>
  </si>
  <si>
    <t>職歴8To（状況）</t>
    <rPh sb="0" eb="2">
      <t>ショクレキ</t>
    </rPh>
    <rPh sb="6" eb="8">
      <t>ジョウキョウ</t>
    </rPh>
    <phoneticPr fontId="19"/>
  </si>
  <si>
    <t>職歴8To</t>
    <rPh sb="0" eb="2">
      <t>ショクレキ</t>
    </rPh>
    <phoneticPr fontId="19"/>
  </si>
  <si>
    <t>職歴8雇用形態</t>
    <rPh sb="0" eb="2">
      <t>ショクレキ</t>
    </rPh>
    <rPh sb="3" eb="5">
      <t>コヨウ</t>
    </rPh>
    <rPh sb="5" eb="7">
      <t>ケイタイ</t>
    </rPh>
    <phoneticPr fontId="19"/>
  </si>
  <si>
    <t>学士大学名</t>
    <rPh sb="0" eb="5">
      <t>ガクシダイガクメイ</t>
    </rPh>
    <phoneticPr fontId="19"/>
  </si>
  <si>
    <t>博士大学名</t>
    <rPh sb="0" eb="2">
      <t>ハカセ</t>
    </rPh>
    <rPh sb="2" eb="5">
      <t>ダイガクメイ</t>
    </rPh>
    <phoneticPr fontId="19"/>
  </si>
  <si>
    <t>1991年8月までの取得者のみ</t>
  </si>
  <si>
    <t>○○大学</t>
    <rPh sb="2" eb="4">
      <t>ダイガク</t>
    </rPh>
    <phoneticPr fontId="19"/>
  </si>
  <si>
    <t>■■学部　△△学科</t>
    <rPh sb="2" eb="4">
      <t>ガクブ</t>
    </rPh>
    <rPh sb="7" eb="9">
      <t>ガッカ</t>
    </rPh>
    <phoneticPr fontId="19"/>
  </si>
  <si>
    <t>退学</t>
  </si>
  <si>
    <t>編入学</t>
  </si>
  <si>
    <t>　</t>
    <phoneticPr fontId="19"/>
  </si>
  <si>
    <t>日本語・英語</t>
    <rPh sb="0" eb="3">
      <t>ニホンゴ</t>
    </rPh>
    <rPh sb="4" eb="6">
      <t>エイゴ</t>
    </rPh>
    <phoneticPr fontId="19"/>
  </si>
  <si>
    <t>機構</t>
    <rPh sb="0" eb="2">
      <t>キコウ</t>
    </rPh>
    <phoneticPr fontId="19"/>
  </si>
  <si>
    <t>研究所</t>
    <rPh sb="0" eb="3">
      <t>ケンキュウショ</t>
    </rPh>
    <phoneticPr fontId="19"/>
  </si>
  <si>
    <t>プルダウンより選択ください</t>
    <rPh sb="7" eb="9">
      <t>センタク</t>
    </rPh>
    <phoneticPr fontId="38"/>
  </si>
  <si>
    <t>S7: 総合研究機構</t>
    <phoneticPr fontId="38"/>
  </si>
  <si>
    <t>SR: ｸﾞﾘｰﾝ･ｺﾝﾋﾟｭｰﾃｨﾝｸﾞ･ｼｽﾃﾑ研究機構</t>
    <phoneticPr fontId="38"/>
  </si>
  <si>
    <t>SS: スマート社会技術融合研究機構</t>
    <phoneticPr fontId="38"/>
  </si>
  <si>
    <t>ST: 次世代自動車研究機構</t>
    <phoneticPr fontId="38"/>
  </si>
  <si>
    <t>SV: ナノ・ライフ創新研究機構</t>
    <phoneticPr fontId="38"/>
  </si>
  <si>
    <t>SW: 地域・地域間研究機構</t>
    <phoneticPr fontId="38"/>
  </si>
  <si>
    <t>SX: 次世代ロボット研究機構</t>
    <rPh sb="4" eb="5">
      <t>ツギ</t>
    </rPh>
    <phoneticPr fontId="38"/>
  </si>
  <si>
    <t>プルダウン（五十音順）より選択ください</t>
    <rPh sb="13" eb="15">
      <t>センタク</t>
    </rPh>
    <phoneticPr fontId="38"/>
  </si>
  <si>
    <t>-</t>
    <phoneticPr fontId="38"/>
  </si>
  <si>
    <t>CB： IT戦略研究所</t>
    <phoneticPr fontId="38"/>
  </si>
  <si>
    <t>86： アドバンストマルチコアプロセッサ研究所</t>
  </si>
  <si>
    <t>8P： 次世代科学技術経済分析研究所</t>
  </si>
  <si>
    <t>CY： 自動車用新材料および新製造プロセス研究所</t>
  </si>
  <si>
    <t>FJ： アルカリエネルギーデバイス研究所</t>
  </si>
  <si>
    <t>AG： AHC研究所</t>
  </si>
  <si>
    <t>BJ： ヘルスケアロボティクス研究所</t>
  </si>
  <si>
    <t>7J： アクティヴ・エイジング研究所</t>
  </si>
  <si>
    <t>88： グローバルソフトウェアエンジニアリング研究所</t>
  </si>
  <si>
    <t>DY： 次世代交通システム研究所</t>
  </si>
  <si>
    <t>9G： 自動車用電動パワーシステム研究所</t>
  </si>
  <si>
    <t>YD： 規範科学総合研究所</t>
  </si>
  <si>
    <t>DQ： アイルランド研究所</t>
  </si>
  <si>
    <t>BN： 宇宙探査ロボティクス研究所</t>
  </si>
  <si>
    <t>EG： アジア国際移動研究所</t>
  </si>
  <si>
    <t>DP： グローバルロボットアカデミア研究所</t>
  </si>
  <si>
    <t>8Q： 住宅・建築環境研究所</t>
  </si>
  <si>
    <t>FE： 自動車用モデルベース制御研究所</t>
  </si>
  <si>
    <t>94： 低消費電力光インターコネクション研究所</t>
  </si>
  <si>
    <t>CT： アジア研究所</t>
  </si>
  <si>
    <t>BM： AIロボット研究所</t>
  </si>
  <si>
    <t>EE： アンビエントロニクス研究所</t>
  </si>
  <si>
    <t>ER： 次世代コンピューティング基盤研究所</t>
  </si>
  <si>
    <t>8T： スマートライフサイエンス研究所</t>
  </si>
  <si>
    <t>FG： 熱・流体エネルギー研究所</t>
  </si>
  <si>
    <t>32： ナノテクノロジー研究所</t>
  </si>
  <si>
    <t>9P： アメリカ政治経済研究所</t>
  </si>
  <si>
    <t>BL： 災害対応ロボティクス研究所</t>
  </si>
  <si>
    <t>BW： 医学を基礎とするまちづくり研究所</t>
  </si>
  <si>
    <t>87： 知覚情報システム研究所</t>
  </si>
  <si>
    <t>8N： 先進グリッド技術研究所</t>
  </si>
  <si>
    <t>研究所を選択してください</t>
    <rPh sb="0" eb="3">
      <t>ケンキュウショ</t>
    </rPh>
    <rPh sb="4" eb="6">
      <t>センタク</t>
    </rPh>
    <phoneticPr fontId="38"/>
  </si>
  <si>
    <t>CU： ナノプロセス研究所</t>
  </si>
  <si>
    <t>AP： EU研究所</t>
  </si>
  <si>
    <t>BK： ヒューマン・ロボット共創研究所</t>
  </si>
  <si>
    <t>6B： 意思決定研究所</t>
  </si>
  <si>
    <t>EW： フロンティア流体構造連成解析研究所</t>
  </si>
  <si>
    <t>8R： 太陽光発電システム研究所</t>
  </si>
  <si>
    <t>98： 未来イノベーション研究所</t>
  </si>
  <si>
    <t>DS： イギリス政治外交研究所</t>
  </si>
  <si>
    <t>ED： イノベーション研究所</t>
  </si>
  <si>
    <t>ET： 鉄道システム技術研究所</t>
  </si>
  <si>
    <t>AH： イタリア研究所</t>
  </si>
  <si>
    <t>DB： イノベーション・ファイナンス国際研究所</t>
  </si>
  <si>
    <t>8U： 電動車両研究所</t>
  </si>
  <si>
    <t>9R： グローバル・ガバナンス研究所</t>
  </si>
  <si>
    <t>BX： 医療レギュラトリーサイエンス研究所</t>
  </si>
  <si>
    <t>8S： 動力エネルギーシステム研究所</t>
  </si>
  <si>
    <t>AL： 現代フランス研究所</t>
  </si>
  <si>
    <t>EC： インテリジェント・パフォーマンスアナリティクス研究所</t>
  </si>
  <si>
    <t>EU： マーケティング国際研究所</t>
  </si>
  <si>
    <t>9T： 国際教育協力研究所</t>
  </si>
  <si>
    <t>6C： エジプト学研究所</t>
  </si>
  <si>
    <t>AQ： 国際平和戦略研究所</t>
  </si>
  <si>
    <t>8B： 応用脳科学研究所</t>
  </si>
  <si>
    <t>EB： 国際和解学研究所</t>
  </si>
  <si>
    <t>CC： オペラ／音楽劇研究所</t>
  </si>
  <si>
    <t>AJ： 台湾研究所</t>
  </si>
  <si>
    <t>7C： 会計研究所</t>
  </si>
  <si>
    <t>AR： 地域間研究所</t>
  </si>
  <si>
    <t>6Y： 海法研究所</t>
  </si>
  <si>
    <t>AS： 長江流域文化研究所</t>
  </si>
  <si>
    <t>EF： 学際融合脳科学研究所</t>
  </si>
  <si>
    <t>6M： 朝鮮文化研究所</t>
  </si>
  <si>
    <t>AU： 学力向上研究所</t>
  </si>
  <si>
    <t>9Y： 日米研究所</t>
  </si>
  <si>
    <t>YJ： 価値創造マネジメント研究所</t>
  </si>
  <si>
    <t>BU： 人間性中心の経営学研究所</t>
  </si>
  <si>
    <t>FP： ガバナンス＆サステナビリティ研究所</t>
  </si>
  <si>
    <t>AF： 東アジア国際関係研究所</t>
  </si>
  <si>
    <t>CW： 環境医科学研究所</t>
  </si>
  <si>
    <t>9L： ヨーロッパ文明史研究所</t>
  </si>
  <si>
    <t>CX： 環境経済・経営研究所</t>
  </si>
  <si>
    <t>AC： 早稲田ラテンアメリカ研究所</t>
  </si>
  <si>
    <t>7N： 韓国学研究所</t>
  </si>
  <si>
    <t>AX： キャリアデザインと学習サービス研究所</t>
  </si>
  <si>
    <t>6D： 教師教育研究所</t>
  </si>
  <si>
    <t>YT： 凝縮系物質科学研究所</t>
  </si>
  <si>
    <t>BM： クレジットビジネス研究所</t>
  </si>
  <si>
    <t>EH： グローバル・ストラテジック・リーダーシップ研究所</t>
  </si>
  <si>
    <t>EX： グローバル科学知融合研究所</t>
  </si>
  <si>
    <t>CD： 言語情報研究所</t>
  </si>
  <si>
    <t>DE： 現代死生学研究所</t>
  </si>
  <si>
    <t>91： グローバル生産・物流コラボレート研究所</t>
  </si>
  <si>
    <t>1C： グローバルヘルス研究所</t>
  </si>
  <si>
    <t>8A： ゲームの科学研究所</t>
  </si>
  <si>
    <t>9S： 現代中国研究所</t>
  </si>
  <si>
    <t>YK： 建築学研究所</t>
  </si>
  <si>
    <t>BP： 公共政策研究所</t>
  </si>
  <si>
    <t>YS： 構造生物・創薬研究所</t>
  </si>
  <si>
    <t>7Q： コーチング研究所</t>
  </si>
  <si>
    <t>7E： 国際ファミリービジネス総合研究所</t>
  </si>
  <si>
    <t>6E： 国際不動産研究所</t>
  </si>
  <si>
    <t>7R： ことばの科学研究所</t>
  </si>
  <si>
    <t>8X： 災害復興医療人類学研究所</t>
  </si>
  <si>
    <t>93： 産学融合国際戦略研究所</t>
  </si>
  <si>
    <t>CE： 参加のデザイン研究所</t>
  </si>
  <si>
    <t>AY： ジェンダー研究所</t>
  </si>
  <si>
    <t>EY： 時間栄養学研究所</t>
  </si>
  <si>
    <t>6F： 資源戦略研究所</t>
  </si>
  <si>
    <t>CF： システム競争力研究所</t>
  </si>
  <si>
    <t>ES： 次世代ジャーナリズム・メディア研究所</t>
  </si>
  <si>
    <t>EJ： 次世代ロジスティクス研究所</t>
  </si>
  <si>
    <t>7S： 自動車・部品産業研究所</t>
  </si>
  <si>
    <t>DF： 社会安全政策研究所</t>
  </si>
  <si>
    <t>95： 社会シミュレーション研究所</t>
  </si>
  <si>
    <t>FM： 社会的養育研究所</t>
  </si>
  <si>
    <t>7T： 社会連携研究所（RBSL）</t>
  </si>
  <si>
    <t>8D： 消費者行動研究所</t>
  </si>
  <si>
    <t>BR： 情報教育研究所</t>
  </si>
  <si>
    <t>FD： 睡眠研究所</t>
  </si>
  <si>
    <t>7F： スポーツ栄養研究所</t>
  </si>
  <si>
    <t>DG： スポーツ産業研究所</t>
  </si>
  <si>
    <t>EL： スポーツ脳科学研究所</t>
  </si>
  <si>
    <t>CG： スポーツビジネス研究所</t>
  </si>
  <si>
    <t>DH： 先史考古学研究所</t>
  </si>
  <si>
    <t>FQ： 先端技術の法・倫理研究所</t>
  </si>
  <si>
    <t>CH： 総合政策科学研究所</t>
  </si>
  <si>
    <t>DU： ソーシャル＆ヒューマン・キャピタル研究所</t>
  </si>
  <si>
    <t>FA： 組織経済実証研究所</t>
  </si>
  <si>
    <t>CK： 地域社会と危機管理研究所</t>
  </si>
  <si>
    <t>8E： 知的財産法制研究所</t>
  </si>
  <si>
    <t>DJ： 中央ユーラシア歴史文化研究所</t>
  </si>
  <si>
    <t>DK： 中国現代文化研究所</t>
  </si>
  <si>
    <t>7G： 中国古籍文化研究所</t>
  </si>
  <si>
    <t>YR： データサイエンス研究所</t>
  </si>
  <si>
    <t>DL： デジタル・ソサエティ研究所</t>
  </si>
  <si>
    <t>6N： 電子政府・自治体研究所</t>
  </si>
  <si>
    <t>YU： 都市・地域研究所</t>
  </si>
  <si>
    <t>DA： 都市と美術研究所</t>
  </si>
  <si>
    <t>DC： トランスナショナルHRM研究所</t>
  </si>
  <si>
    <t>FC： ナショナリズム・エスニシティ研究所</t>
  </si>
  <si>
    <t>6P： 奈良美術研究所</t>
  </si>
  <si>
    <t>CL： 日本古典籍研究所</t>
  </si>
  <si>
    <t>CM： 日本宗教文化研究所</t>
  </si>
  <si>
    <t>XC： 熱エネルギー変換工学・数学融合研究所</t>
  </si>
  <si>
    <t>DM： 発育発達研究所</t>
  </si>
  <si>
    <t>YW： 波動場・コミュニケーション科学研究所</t>
  </si>
  <si>
    <t>CN： パブリックサービス研究所</t>
  </si>
  <si>
    <t>CP： 比較考古学研究所</t>
  </si>
  <si>
    <t>BF： 東アジア都城・シルクロード考古学研究所</t>
  </si>
  <si>
    <t>CQ： 東アジア法研究所</t>
  </si>
  <si>
    <t>YL： ヒューマノイド研究所</t>
  </si>
  <si>
    <t>DW： ヒューマン・ナチュラルリソースマネジメント研究所</t>
  </si>
  <si>
    <t>DT： ヒューマンパフォーマンス研究所</t>
  </si>
  <si>
    <t>FK： ファージセラピー研究所</t>
  </si>
  <si>
    <t>YM： 複雑系高等学術研究所</t>
  </si>
  <si>
    <t>BG： 文化財総合調査研究所</t>
  </si>
  <si>
    <t>BS： 紛争交渉研究所</t>
  </si>
  <si>
    <t>DN： 平和学研究所</t>
  </si>
  <si>
    <t>FL： ベースボール科学研究所</t>
  </si>
  <si>
    <t>9A： ベトナム総合研究所</t>
  </si>
  <si>
    <t>BH： 保険研究所</t>
  </si>
  <si>
    <t>YH： ホリスティック物理学研究所</t>
  </si>
  <si>
    <t>8G： マーケティング・コミュニケーション研究所</t>
  </si>
  <si>
    <t>8H： マニフェスト研究所</t>
  </si>
  <si>
    <t>DX： 水循環システム研究所</t>
  </si>
  <si>
    <t>FN： モチベーションサイエンス研究所</t>
  </si>
  <si>
    <t>YY： ユネスコ世界遺産研究所</t>
  </si>
  <si>
    <t>FR： 幼児教育開発研究所</t>
  </si>
  <si>
    <t>9B： ヨーロッパ中世・ルネサンス研究所</t>
  </si>
  <si>
    <t>YN： 流体数学研究所</t>
  </si>
  <si>
    <t>6S： 臨床法学教育研究所</t>
  </si>
  <si>
    <t>AT： レジリエンス研究所</t>
  </si>
  <si>
    <t>FH： ロシア東欧研究所</t>
  </si>
  <si>
    <t>FF： 早稲田ブルー・オーシャン・シフト研究所</t>
  </si>
  <si>
    <t>提出日</t>
    <rPh sb="0" eb="2">
      <t>テイシュツ</t>
    </rPh>
    <rPh sb="2" eb="3">
      <t>ビ</t>
    </rPh>
    <phoneticPr fontId="19"/>
  </si>
  <si>
    <t>箇所コード</t>
    <rPh sb="0" eb="2">
      <t>カショ</t>
    </rPh>
    <phoneticPr fontId="19"/>
  </si>
  <si>
    <t>研究所コード</t>
    <rPh sb="0" eb="3">
      <t>ケンキュウショ</t>
    </rPh>
    <phoneticPr fontId="19"/>
  </si>
  <si>
    <t>有り</t>
  </si>
  <si>
    <t>現住所（マンション名）</t>
    <rPh sb="0" eb="3">
      <t>ゲンジュウショ</t>
    </rPh>
    <rPh sb="9" eb="10">
      <t>メイ</t>
    </rPh>
    <phoneticPr fontId="19"/>
  </si>
  <si>
    <t>S7: 総合研究機構</t>
  </si>
  <si>
    <t>CB： IT戦略研究所</t>
  </si>
  <si>
    <t>東京都新宿区西早稲田1-6-1</t>
    <rPh sb="0" eb="3">
      <t>トウキョウト</t>
    </rPh>
    <rPh sb="3" eb="5">
      <t>シンジュク</t>
    </rPh>
    <rPh sb="5" eb="6">
      <t>ク</t>
    </rPh>
    <rPh sb="6" eb="10">
      <t>ニシワセダ</t>
    </rPh>
    <phoneticPr fontId="19"/>
  </si>
  <si>
    <t>早稲田大学高等学校</t>
    <rPh sb="0" eb="5">
      <t>ワセダダイガク</t>
    </rPh>
    <rPh sb="5" eb="9">
      <t>コウトウガッコウ</t>
    </rPh>
    <phoneticPr fontId="19"/>
  </si>
  <si>
    <t>●●大学</t>
    <rPh sb="2" eb="4">
      <t>ダイガク</t>
    </rPh>
    <phoneticPr fontId="19"/>
  </si>
  <si>
    <t>▲▲学部　■■学科</t>
    <rPh sb="2" eb="4">
      <t>ガクブ</t>
    </rPh>
    <rPh sb="7" eb="9">
      <t>ガッカ</t>
    </rPh>
    <phoneticPr fontId="19"/>
  </si>
  <si>
    <t>△△学部　□□学科</t>
    <rPh sb="2" eb="4">
      <t>ガクブ</t>
    </rPh>
    <rPh sb="7" eb="9">
      <t>ガッカ</t>
    </rPh>
    <phoneticPr fontId="19"/>
  </si>
  <si>
    <t>△△学研究科　□□専攻</t>
    <rPh sb="2" eb="3">
      <t>ガク</t>
    </rPh>
    <rPh sb="3" eb="6">
      <t>ケンキュウカ</t>
    </rPh>
    <rPh sb="9" eb="11">
      <t>センコウ</t>
    </rPh>
    <phoneticPr fontId="19"/>
  </si>
  <si>
    <t>□□大学准教授</t>
    <rPh sb="2" eb="4">
      <t>ダイガク</t>
    </rPh>
    <rPh sb="4" eb="7">
      <t>ジュンキョウジュ</t>
    </rPh>
    <phoneticPr fontId="19"/>
  </si>
  <si>
    <t>情報学基礎</t>
    <rPh sb="0" eb="5">
      <t>ジョウホウガクキソ</t>
    </rPh>
    <phoneticPr fontId="19"/>
  </si>
  <si>
    <t>情報通信</t>
    <rPh sb="0" eb="4">
      <t>ジョウホウツウシン</t>
    </rPh>
    <phoneticPr fontId="19"/>
  </si>
  <si>
    <t>日本語、英語、ドイツ語</t>
    <rPh sb="0" eb="3">
      <t>ニホンゴ</t>
    </rPh>
    <rPh sb="4" eb="6">
      <t>エイゴ</t>
    </rPh>
    <rPh sb="10" eb="11">
      <t>ゴ</t>
    </rPh>
    <phoneticPr fontId="19"/>
  </si>
  <si>
    <t>taro-waseda@gmail.com</t>
    <phoneticPr fontId="19"/>
  </si>
  <si>
    <t>マンション名部屋番号</t>
    <rPh sb="5" eb="6">
      <t>メイ</t>
    </rPh>
    <rPh sb="6" eb="10">
      <t>ヘヤバンゴウ</t>
    </rPh>
    <phoneticPr fontId="19"/>
  </si>
  <si>
    <t>現職From</t>
    <rPh sb="0" eb="2">
      <t>ゲンショク</t>
    </rPh>
    <phoneticPr fontId="19"/>
  </si>
  <si>
    <t>現職To （状況）</t>
    <rPh sb="0" eb="2">
      <t>ゲンショク</t>
    </rPh>
    <rPh sb="6" eb="8">
      <t>ジョウキョウ</t>
    </rPh>
    <phoneticPr fontId="19"/>
  </si>
  <si>
    <t>現職To</t>
    <rPh sb="0" eb="2">
      <t>ゲンショク</t>
    </rPh>
    <phoneticPr fontId="19"/>
  </si>
  <si>
    <t>大学名1</t>
    <rPh sb="0" eb="3">
      <t>ダイガクメイ</t>
    </rPh>
    <phoneticPr fontId="19"/>
  </si>
  <si>
    <t>学部学科1</t>
    <rPh sb="0" eb="2">
      <t>ガクブ</t>
    </rPh>
    <rPh sb="2" eb="4">
      <t>ガッカ</t>
    </rPh>
    <phoneticPr fontId="19"/>
  </si>
  <si>
    <t>卒業年月1</t>
    <rPh sb="0" eb="3">
      <t>ソツギョウネン</t>
    </rPh>
    <rPh sb="3" eb="4">
      <t>ゲツ</t>
    </rPh>
    <phoneticPr fontId="19"/>
  </si>
  <si>
    <t>大学名2</t>
    <rPh sb="0" eb="3">
      <t>ダイガクメイ</t>
    </rPh>
    <phoneticPr fontId="19"/>
  </si>
  <si>
    <t>学部学科2</t>
    <rPh sb="0" eb="2">
      <t>ガクブ</t>
    </rPh>
    <rPh sb="2" eb="4">
      <t>ガッカ</t>
    </rPh>
    <phoneticPr fontId="19"/>
  </si>
  <si>
    <t>卒業年月2</t>
    <rPh sb="0" eb="3">
      <t>ソツギョウネン</t>
    </rPh>
    <rPh sb="3" eb="4">
      <t>ゲツ</t>
    </rPh>
    <phoneticPr fontId="19"/>
  </si>
  <si>
    <t>大学名3</t>
    <rPh sb="0" eb="3">
      <t>ダイガクメイ</t>
    </rPh>
    <phoneticPr fontId="19"/>
  </si>
  <si>
    <t>学部学科3</t>
    <rPh sb="0" eb="2">
      <t>ガクブ</t>
    </rPh>
    <rPh sb="2" eb="4">
      <t>ガッカ</t>
    </rPh>
    <phoneticPr fontId="19"/>
  </si>
  <si>
    <t>卒業年月3</t>
    <rPh sb="0" eb="3">
      <t>ソツギョウネン</t>
    </rPh>
    <rPh sb="3" eb="4">
      <t>ゲツ</t>
    </rPh>
    <phoneticPr fontId="19"/>
  </si>
  <si>
    <t>大学名4</t>
    <rPh sb="0" eb="3">
      <t>ダイガクメイ</t>
    </rPh>
    <phoneticPr fontId="19"/>
  </si>
  <si>
    <t>学部学科4</t>
    <rPh sb="0" eb="2">
      <t>ガクブ</t>
    </rPh>
    <rPh sb="2" eb="4">
      <t>ガッカ</t>
    </rPh>
    <phoneticPr fontId="19"/>
  </si>
  <si>
    <t>卒業年月4</t>
    <rPh sb="0" eb="3">
      <t>ソツギョウネン</t>
    </rPh>
    <rPh sb="3" eb="4">
      <t>ゲツ</t>
    </rPh>
    <phoneticPr fontId="19"/>
  </si>
  <si>
    <t>大学名5</t>
    <rPh sb="0" eb="3">
      <t>ダイガクメイ</t>
    </rPh>
    <phoneticPr fontId="19"/>
  </si>
  <si>
    <t>学部学科5</t>
    <rPh sb="0" eb="2">
      <t>ガクブ</t>
    </rPh>
    <rPh sb="2" eb="4">
      <t>ガッカ</t>
    </rPh>
    <phoneticPr fontId="19"/>
  </si>
  <si>
    <t>卒業年月5</t>
    <rPh sb="0" eb="3">
      <t>ソツギョウネン</t>
    </rPh>
    <rPh sb="3" eb="4">
      <t>ゲツ</t>
    </rPh>
    <phoneticPr fontId="19"/>
  </si>
  <si>
    <t>卒業種別5</t>
    <rPh sb="0" eb="2">
      <t>ソツギョウ</t>
    </rPh>
    <rPh sb="2" eb="4">
      <t>シュベツ</t>
    </rPh>
    <phoneticPr fontId="19"/>
  </si>
  <si>
    <t>卒業種別4</t>
    <rPh sb="0" eb="2">
      <t>ソツギョウ</t>
    </rPh>
    <rPh sb="2" eb="4">
      <t>シュベツ</t>
    </rPh>
    <phoneticPr fontId="19"/>
  </si>
  <si>
    <t>卒業種別3</t>
    <rPh sb="0" eb="2">
      <t>ソツギョウ</t>
    </rPh>
    <rPh sb="2" eb="4">
      <t>シュベツ</t>
    </rPh>
    <phoneticPr fontId="19"/>
  </si>
  <si>
    <t>卒業種別2</t>
    <rPh sb="0" eb="2">
      <t>ソツギョウ</t>
    </rPh>
    <rPh sb="2" eb="4">
      <t>シュベツ</t>
    </rPh>
    <phoneticPr fontId="19"/>
  </si>
  <si>
    <t>卒業種別1</t>
    <rPh sb="0" eb="2">
      <t>ソツギョウ</t>
    </rPh>
    <rPh sb="2" eb="4">
      <t>シュベツ</t>
    </rPh>
    <phoneticPr fontId="19"/>
  </si>
  <si>
    <t>選択してください(博士学位取得者)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</si>
</sst>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0"/>
      <color rgb="FF006100"/>
      <name val="Meiryo UI"/>
      <family val="2"/>
      <charset val="128"/>
    </font>
    <font>
      <sz val="10"/>
      <color rgb="FF9C0006"/>
      <name val="Meiryo UI"/>
      <family val="2"/>
      <charset val="128"/>
    </font>
    <font>
      <sz val="10"/>
      <color rgb="FF9C5700"/>
      <name val="Meiryo UI"/>
      <family val="2"/>
      <charset val="128"/>
    </font>
    <font>
      <sz val="10"/>
      <color rgb="FF3F3F76"/>
      <name val="Meiryo UI"/>
      <family val="2"/>
      <charset val="128"/>
    </font>
    <font>
      <b/>
      <sz val="10"/>
      <color rgb="FF3F3F3F"/>
      <name val="Meiryo UI"/>
      <family val="2"/>
      <charset val="128"/>
    </font>
    <font>
      <b/>
      <sz val="10"/>
      <color rgb="FFFA7D00"/>
      <name val="Meiryo UI"/>
      <family val="2"/>
      <charset val="128"/>
    </font>
    <font>
      <sz val="10"/>
      <color rgb="FFFA7D00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0"/>
      <color rgb="FFFF0000"/>
      <name val="Meiryo UI"/>
      <family val="2"/>
      <charset val="128"/>
    </font>
    <font>
      <i/>
      <sz val="10"/>
      <color rgb="FF7F7F7F"/>
      <name val="Meiryo UI"/>
      <family val="2"/>
      <charset val="128"/>
    </font>
    <font>
      <b/>
      <sz val="10"/>
      <color theme="1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0"/>
      <color theme="1"/>
      <name val="ＭＳ ゴシック"/>
      <family val="3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Segoe UI Symbol"/>
      <family val="3"/>
    </font>
    <font>
      <b/>
      <sz val="14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0"/>
      <color theme="10"/>
      <name val="Meiryo UI"/>
      <family val="2"/>
      <charset val="128"/>
    </font>
    <font>
      <b/>
      <sz val="10"/>
      <color rgb="FFFF0000"/>
      <name val="Meiryo UI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8"/>
      <color theme="1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9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/>
    <xf numFmtId="0" fontId="36" fillId="0" borderId="0"/>
    <xf numFmtId="0" fontId="36" fillId="0" borderId="0"/>
  </cellStyleXfs>
  <cellXfs count="446"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22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25" xfId="0" applyFont="1" applyBorder="1">
      <alignment vertical="center"/>
    </xf>
    <xf numFmtId="14" fontId="0" fillId="0" borderId="0" xfId="0" applyNumberFormat="1">
      <alignment vertical="center"/>
    </xf>
    <xf numFmtId="0" fontId="27" fillId="0" borderId="0" xfId="0" applyFont="1">
      <alignment vertical="center"/>
    </xf>
    <xf numFmtId="0" fontId="29" fillId="0" borderId="0" xfId="43" applyFont="1" applyAlignment="1">
      <alignment vertical="top"/>
    </xf>
    <xf numFmtId="0" fontId="31" fillId="0" borderId="0" xfId="43" applyFont="1" applyAlignment="1">
      <alignment vertical="top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0" fillId="33" borderId="13" xfId="0" applyFill="1" applyBorder="1">
      <alignment vertical="center"/>
    </xf>
    <xf numFmtId="0" fontId="0" fillId="33" borderId="13" xfId="0" applyFill="1" applyBorder="1" applyAlignment="1">
      <alignment horizontal="left" vertical="center"/>
    </xf>
    <xf numFmtId="0" fontId="0" fillId="0" borderId="13" xfId="0" applyBorder="1">
      <alignment vertical="center"/>
    </xf>
    <xf numFmtId="14" fontId="21" fillId="0" borderId="13" xfId="0" applyNumberFormat="1" applyFont="1" applyFill="1" applyBorder="1" applyAlignment="1">
      <alignment horizontal="left" vertical="center"/>
    </xf>
    <xf numFmtId="0" fontId="21" fillId="0" borderId="13" xfId="0" applyFont="1" applyFill="1" applyBorder="1" applyAlignment="1">
      <alignment vertical="center"/>
    </xf>
    <xf numFmtId="0" fontId="21" fillId="0" borderId="13" xfId="0" applyFont="1" applyFill="1" applyBorder="1">
      <alignment vertical="center"/>
    </xf>
    <xf numFmtId="0" fontId="0" fillId="0" borderId="13" xfId="0" applyFill="1" applyBorder="1">
      <alignment vertical="center"/>
    </xf>
    <xf numFmtId="0" fontId="21" fillId="0" borderId="13" xfId="0" applyNumberFormat="1" applyFont="1" applyFill="1" applyBorder="1" applyAlignment="1">
      <alignment horizontal="left" vertical="center"/>
    </xf>
    <xf numFmtId="0" fontId="21" fillId="37" borderId="13" xfId="0" applyFont="1" applyFill="1" applyBorder="1" applyAlignment="1">
      <alignment vertical="center"/>
    </xf>
    <xf numFmtId="0" fontId="21" fillId="37" borderId="13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21" fillId="0" borderId="13" xfId="0" applyFont="1" applyFill="1" applyBorder="1" applyAlignment="1">
      <alignment horizontal="left" vertical="center"/>
    </xf>
    <xf numFmtId="49" fontId="0" fillId="0" borderId="0" xfId="0" applyNumberFormat="1" applyBorder="1">
      <alignment vertical="center"/>
    </xf>
    <xf numFmtId="0" fontId="0" fillId="33" borderId="51" xfId="0" applyFill="1" applyBorder="1">
      <alignment vertical="center"/>
    </xf>
    <xf numFmtId="0" fontId="0" fillId="33" borderId="0" xfId="0" applyFill="1" applyBorder="1">
      <alignment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3" xfId="0" applyFont="1" applyBorder="1">
      <alignment vertical="center"/>
    </xf>
    <xf numFmtId="0" fontId="32" fillId="0" borderId="13" xfId="0" applyFont="1" applyFill="1" applyBorder="1" applyAlignment="1">
      <alignment vertical="center" wrapText="1"/>
    </xf>
    <xf numFmtId="0" fontId="32" fillId="0" borderId="13" xfId="0" applyFont="1" applyFill="1" applyBorder="1">
      <alignment vertical="center"/>
    </xf>
    <xf numFmtId="0" fontId="0" fillId="0" borderId="0" xfId="0">
      <alignment vertical="center"/>
    </xf>
    <xf numFmtId="0" fontId="21" fillId="33" borderId="13" xfId="0" applyFont="1" applyFill="1" applyBorder="1" applyAlignment="1">
      <alignment vertical="center"/>
    </xf>
    <xf numFmtId="0" fontId="21" fillId="33" borderId="13" xfId="0" applyFont="1" applyFill="1" applyBorder="1">
      <alignment vertical="center"/>
    </xf>
    <xf numFmtId="0" fontId="0" fillId="0" borderId="0" xfId="0" applyNumberFormat="1">
      <alignment vertical="center"/>
    </xf>
    <xf numFmtId="0" fontId="0" fillId="0" borderId="0" xfId="0">
      <alignment vertical="center"/>
    </xf>
    <xf numFmtId="0" fontId="20" fillId="33" borderId="38" xfId="0" applyFont="1" applyFill="1" applyBorder="1" applyAlignment="1">
      <alignment vertical="center"/>
    </xf>
    <xf numFmtId="0" fontId="20" fillId="33" borderId="25" xfId="0" applyFont="1" applyFill="1" applyBorder="1">
      <alignment vertical="center"/>
    </xf>
    <xf numFmtId="0" fontId="21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1" fillId="33" borderId="0" xfId="0" applyFont="1" applyFill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42" xfId="0" applyFont="1" applyFill="1" applyBorder="1">
      <alignment vertical="center"/>
    </xf>
    <xf numFmtId="0" fontId="20" fillId="33" borderId="1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3" fillId="0" borderId="0" xfId="0" applyFont="1">
      <alignment vertical="center"/>
    </xf>
    <xf numFmtId="0" fontId="34" fillId="0" borderId="0" xfId="43" applyFont="1" applyAlignment="1">
      <alignment vertical="top"/>
    </xf>
    <xf numFmtId="0" fontId="32" fillId="0" borderId="0" xfId="43" applyFont="1" applyAlignment="1">
      <alignment vertical="top"/>
    </xf>
    <xf numFmtId="0" fontId="27" fillId="0" borderId="0" xfId="43" applyFont="1" applyAlignment="1">
      <alignment vertical="top"/>
    </xf>
    <xf numFmtId="0" fontId="35" fillId="35" borderId="46" xfId="43" quotePrefix="1" applyFont="1" applyFill="1" applyBorder="1" applyAlignment="1">
      <alignment horizontal="center" vertical="top"/>
    </xf>
    <xf numFmtId="0" fontId="35" fillId="36" borderId="50" xfId="43" quotePrefix="1" applyFont="1" applyFill="1" applyBorder="1" applyAlignment="1">
      <alignment horizontal="center" vertical="top"/>
    </xf>
    <xf numFmtId="0" fontId="32" fillId="35" borderId="24" xfId="43" quotePrefix="1" applyFont="1" applyFill="1" applyBorder="1" applyAlignment="1">
      <alignment vertical="top"/>
    </xf>
    <xf numFmtId="0" fontId="32" fillId="36" borderId="42" xfId="43" quotePrefix="1" applyFont="1" applyFill="1" applyBorder="1" applyAlignment="1">
      <alignment vertical="top"/>
    </xf>
    <xf numFmtId="0" fontId="32" fillId="35" borderId="31" xfId="43" quotePrefix="1" applyFont="1" applyFill="1" applyBorder="1" applyAlignment="1">
      <alignment vertical="top"/>
    </xf>
    <xf numFmtId="0" fontId="32" fillId="36" borderId="34" xfId="43" quotePrefix="1" applyFont="1" applyFill="1" applyBorder="1" applyAlignment="1">
      <alignment vertical="top"/>
    </xf>
    <xf numFmtId="0" fontId="32" fillId="35" borderId="48" xfId="43" quotePrefix="1" applyFont="1" applyFill="1" applyBorder="1" applyAlignment="1">
      <alignment vertical="top"/>
    </xf>
    <xf numFmtId="0" fontId="32" fillId="36" borderId="49" xfId="43" quotePrefix="1" applyFont="1" applyFill="1" applyBorder="1" applyAlignment="1">
      <alignment vertical="top"/>
    </xf>
    <xf numFmtId="0" fontId="32" fillId="35" borderId="53" xfId="43" quotePrefix="1" applyFont="1" applyFill="1" applyBorder="1" applyAlignment="1">
      <alignment vertical="top"/>
    </xf>
    <xf numFmtId="0" fontId="32" fillId="36" borderId="63" xfId="43" quotePrefix="1" applyFont="1" applyFill="1" applyBorder="1" applyAlignment="1">
      <alignment vertical="top"/>
    </xf>
    <xf numFmtId="0" fontId="32" fillId="35" borderId="54" xfId="43" quotePrefix="1" applyFont="1" applyFill="1" applyBorder="1" applyAlignment="1">
      <alignment vertical="top"/>
    </xf>
    <xf numFmtId="0" fontId="32" fillId="36" borderId="64" xfId="43" quotePrefix="1" applyFont="1" applyFill="1" applyBorder="1" applyAlignment="1">
      <alignment vertical="top"/>
    </xf>
    <xf numFmtId="0" fontId="32" fillId="35" borderId="46" xfId="43" quotePrefix="1" applyFont="1" applyFill="1" applyBorder="1" applyAlignment="1">
      <alignment vertical="top"/>
    </xf>
    <xf numFmtId="0" fontId="32" fillId="36" borderId="50" xfId="43" quotePrefix="1" applyFont="1" applyFill="1" applyBorder="1" applyAlignment="1">
      <alignment vertical="top"/>
    </xf>
    <xf numFmtId="0" fontId="32" fillId="35" borderId="55" xfId="43" quotePrefix="1" applyFont="1" applyFill="1" applyBorder="1" applyAlignment="1">
      <alignment vertical="top"/>
    </xf>
    <xf numFmtId="0" fontId="32" fillId="36" borderId="65" xfId="43" quotePrefix="1" applyFont="1" applyFill="1" applyBorder="1" applyAlignment="1">
      <alignment vertical="top"/>
    </xf>
    <xf numFmtId="0" fontId="32" fillId="36" borderId="66" xfId="43" quotePrefix="1" applyFont="1" applyFill="1" applyBorder="1" applyAlignment="1">
      <alignment vertical="top"/>
    </xf>
    <xf numFmtId="0" fontId="32" fillId="36" borderId="62" xfId="43" quotePrefix="1" applyFont="1" applyFill="1" applyBorder="1" applyAlignment="1">
      <alignment vertical="top"/>
    </xf>
    <xf numFmtId="0" fontId="32" fillId="36" borderId="67" xfId="43" quotePrefix="1" applyFont="1" applyFill="1" applyBorder="1" applyAlignment="1">
      <alignment vertical="top"/>
    </xf>
    <xf numFmtId="0" fontId="20" fillId="0" borderId="2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/>
    </xf>
    <xf numFmtId="0" fontId="21" fillId="38" borderId="13" xfId="0" applyFont="1" applyFill="1" applyBorder="1" applyAlignment="1">
      <alignment horizontal="left" vertical="center"/>
    </xf>
    <xf numFmtId="49" fontId="0" fillId="36" borderId="78" xfId="0" applyNumberFormat="1" applyFill="1" applyBorder="1">
      <alignment vertical="center"/>
    </xf>
    <xf numFmtId="0" fontId="0" fillId="0" borderId="0" xfId="0" applyBorder="1">
      <alignment vertical="center"/>
    </xf>
    <xf numFmtId="0" fontId="21" fillId="0" borderId="13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20" fillId="0" borderId="81" xfId="0" applyFont="1" applyFill="1" applyBorder="1" applyAlignment="1">
      <alignment horizontal="left" vertical="center"/>
    </xf>
    <xf numFmtId="0" fontId="20" fillId="0" borderId="82" xfId="0" applyFont="1" applyFill="1" applyBorder="1" applyAlignment="1">
      <alignment horizontal="left" vertical="center"/>
    </xf>
    <xf numFmtId="0" fontId="37" fillId="39" borderId="0" xfId="44" applyFont="1" applyFill="1" applyAlignment="1">
      <alignment shrinkToFit="1"/>
    </xf>
    <xf numFmtId="0" fontId="39" fillId="40" borderId="0" xfId="45" applyFont="1" applyFill="1" applyAlignment="1">
      <alignment shrinkToFit="1"/>
    </xf>
    <xf numFmtId="0" fontId="0" fillId="0" borderId="0" xfId="0" applyAlignment="1">
      <alignment vertical="top"/>
    </xf>
    <xf numFmtId="0" fontId="40" fillId="0" borderId="0" xfId="0" applyFont="1" applyAlignment="1">
      <alignment vertical="top" shrinkToFit="1"/>
    </xf>
    <xf numFmtId="0" fontId="40" fillId="39" borderId="0" xfId="0" applyFont="1" applyFill="1" applyAlignment="1">
      <alignment vertical="top" shrinkToFit="1"/>
    </xf>
    <xf numFmtId="0" fontId="37" fillId="39" borderId="0" xfId="44" applyFont="1" applyFill="1" applyAlignment="1">
      <alignment vertical="center" shrinkToFit="1"/>
    </xf>
    <xf numFmtId="0" fontId="40" fillId="0" borderId="0" xfId="0" applyFont="1" applyAlignment="1">
      <alignment vertical="center" shrinkToFit="1"/>
    </xf>
    <xf numFmtId="0" fontId="37" fillId="39" borderId="0" xfId="44" applyFont="1" applyFill="1" applyAlignment="1">
      <alignment vertical="top" shrinkToFit="1"/>
    </xf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0" fillId="0" borderId="25" xfId="0" applyFont="1" applyFill="1" applyBorder="1" applyAlignment="1">
      <alignment horizontal="left" vertical="center" shrinkToFit="1"/>
    </xf>
    <xf numFmtId="0" fontId="20" fillId="0" borderId="13" xfId="0" applyFont="1" applyFill="1" applyBorder="1" applyAlignment="1">
      <alignment horizontal="left" vertical="center" shrinkToFit="1"/>
    </xf>
    <xf numFmtId="0" fontId="20" fillId="0" borderId="72" xfId="0" applyFont="1" applyFill="1" applyBorder="1" applyAlignment="1">
      <alignment horizontal="left" vertical="center" shrinkToFit="1"/>
    </xf>
    <xf numFmtId="0" fontId="20" fillId="0" borderId="75" xfId="0" applyFont="1" applyFill="1" applyBorder="1" applyAlignment="1">
      <alignment horizontal="left" vertical="center" shrinkToFit="1"/>
    </xf>
    <xf numFmtId="0" fontId="20" fillId="0" borderId="39" xfId="0" applyFont="1" applyFill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38" xfId="0" applyFont="1" applyBorder="1" applyAlignment="1">
      <alignment horizontal="left" vertical="center" shrinkToFit="1"/>
    </xf>
    <xf numFmtId="0" fontId="20" fillId="33" borderId="13" xfId="0" applyFont="1" applyFill="1" applyBorder="1" applyAlignment="1">
      <alignment horizontal="center" vertical="center" shrinkToFit="1"/>
    </xf>
    <xf numFmtId="0" fontId="20" fillId="0" borderId="69" xfId="0" applyFont="1" applyFill="1" applyBorder="1" applyAlignment="1">
      <alignment horizontal="left" vertical="center" shrinkToFit="1"/>
    </xf>
    <xf numFmtId="0" fontId="20" fillId="0" borderId="16" xfId="0" applyFont="1" applyFill="1" applyBorder="1" applyAlignment="1">
      <alignment horizontal="left" vertical="center" shrinkToFit="1"/>
    </xf>
    <xf numFmtId="0" fontId="20" fillId="0" borderId="22" xfId="0" applyFont="1" applyBorder="1" applyAlignment="1">
      <alignment horizontal="left" vertical="center" shrinkToFit="1"/>
    </xf>
    <xf numFmtId="0" fontId="20" fillId="0" borderId="72" xfId="0" applyFont="1" applyBorder="1" applyAlignment="1">
      <alignment horizontal="left" vertical="center" shrinkToFit="1"/>
    </xf>
    <xf numFmtId="0" fontId="20" fillId="0" borderId="75" xfId="0" applyFont="1" applyBorder="1" applyAlignment="1">
      <alignment horizontal="left" vertical="center" shrinkToFit="1"/>
    </xf>
    <xf numFmtId="0" fontId="20" fillId="0" borderId="39" xfId="0" applyFont="1" applyBorder="1" applyAlignment="1">
      <alignment horizontal="left" vertical="center" shrinkToFit="1"/>
    </xf>
    <xf numFmtId="0" fontId="20" fillId="33" borderId="28" xfId="0" applyFont="1" applyFill="1" applyBorder="1" applyAlignment="1">
      <alignment horizontal="center" vertical="center" shrinkToFit="1"/>
    </xf>
    <xf numFmtId="0" fontId="20" fillId="33" borderId="29" xfId="0" applyFont="1" applyFill="1" applyBorder="1" applyAlignment="1">
      <alignment horizontal="center" vertical="center" shrinkToFit="1"/>
    </xf>
    <xf numFmtId="0" fontId="20" fillId="33" borderId="30" xfId="0" applyFont="1" applyFill="1" applyBorder="1" applyAlignment="1">
      <alignment horizontal="center" vertical="center" shrinkToFit="1"/>
    </xf>
    <xf numFmtId="0" fontId="20" fillId="33" borderId="44" xfId="0" applyFont="1" applyFill="1" applyBorder="1" applyAlignment="1">
      <alignment horizontal="left" vertical="center" shrinkToFit="1"/>
    </xf>
    <xf numFmtId="0" fontId="20" fillId="33" borderId="36" xfId="0" applyFont="1" applyFill="1" applyBorder="1" applyAlignment="1">
      <alignment horizontal="left" vertical="center" shrinkToFit="1"/>
    </xf>
    <xf numFmtId="0" fontId="20" fillId="33" borderId="37" xfId="0" applyFont="1" applyFill="1" applyBorder="1" applyAlignment="1">
      <alignment horizontal="left" vertical="center" shrinkToFit="1"/>
    </xf>
    <xf numFmtId="0" fontId="20" fillId="33" borderId="43" xfId="0" applyFont="1" applyFill="1" applyBorder="1" applyAlignment="1">
      <alignment horizontal="left" vertical="center" shrinkToFit="1"/>
    </xf>
    <xf numFmtId="0" fontId="20" fillId="33" borderId="15" xfId="0" applyFont="1" applyFill="1" applyBorder="1" applyAlignment="1">
      <alignment horizontal="left" vertical="center" shrinkToFit="1"/>
    </xf>
    <xf numFmtId="0" fontId="20" fillId="33" borderId="16" xfId="0" applyFont="1" applyFill="1" applyBorder="1" applyAlignment="1">
      <alignment horizontal="left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 shrinkToFit="1"/>
    </xf>
    <xf numFmtId="49" fontId="21" fillId="0" borderId="13" xfId="0" applyNumberFormat="1" applyFont="1" applyBorder="1" applyAlignment="1">
      <alignment horizontal="left" vertical="center" shrinkToFit="1"/>
    </xf>
    <xf numFmtId="0" fontId="20" fillId="33" borderId="25" xfId="0" applyFont="1" applyFill="1" applyBorder="1" applyAlignment="1">
      <alignment horizontal="left" vertical="center" shrinkToFit="1"/>
    </xf>
    <xf numFmtId="0" fontId="21" fillId="0" borderId="13" xfId="0" applyFont="1" applyFill="1" applyBorder="1" applyAlignment="1">
      <alignment horizontal="left" vertical="center" shrinkToFit="1"/>
    </xf>
    <xf numFmtId="0" fontId="20" fillId="34" borderId="13" xfId="0" applyFont="1" applyFill="1" applyBorder="1" applyAlignment="1">
      <alignment horizontal="left" vertical="center" shrinkToFit="1"/>
    </xf>
    <xf numFmtId="0" fontId="20" fillId="0" borderId="58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1" fillId="33" borderId="31" xfId="0" applyFont="1" applyFill="1" applyBorder="1" applyAlignment="1">
      <alignment vertical="center" wrapText="1"/>
    </xf>
    <xf numFmtId="0" fontId="21" fillId="33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right" vertical="center" shrinkToFit="1"/>
    </xf>
    <xf numFmtId="0" fontId="21" fillId="0" borderId="10" xfId="0" applyFont="1" applyBorder="1" applyAlignment="1">
      <alignment horizontal="center" vertical="center" shrinkToFit="1"/>
    </xf>
    <xf numFmtId="0" fontId="20" fillId="33" borderId="43" xfId="0" applyFont="1" applyFill="1" applyBorder="1" applyAlignment="1">
      <alignment horizontal="center" vertical="center" shrinkToFit="1"/>
    </xf>
    <xf numFmtId="0" fontId="20" fillId="33" borderId="15" xfId="0" applyFont="1" applyFill="1" applyBorder="1" applyAlignment="1">
      <alignment horizontal="center" vertical="center" shrinkToFit="1"/>
    </xf>
    <xf numFmtId="0" fontId="20" fillId="33" borderId="16" xfId="0" applyFont="1" applyFill="1" applyBorder="1" applyAlignment="1">
      <alignment horizontal="center" vertical="center" shrinkToFit="1"/>
    </xf>
    <xf numFmtId="0" fontId="21" fillId="0" borderId="79" xfId="0" applyFont="1" applyFill="1" applyBorder="1" applyAlignment="1">
      <alignment horizontal="center" vertical="center" shrinkToFit="1"/>
    </xf>
    <xf numFmtId="0" fontId="21" fillId="0" borderId="80" xfId="0" applyFont="1" applyFill="1" applyBorder="1" applyAlignment="1">
      <alignment horizontal="center" vertical="center" shrinkToFit="1"/>
    </xf>
    <xf numFmtId="0" fontId="21" fillId="0" borderId="79" xfId="0" applyFont="1" applyFill="1" applyBorder="1" applyAlignment="1">
      <alignment horizontal="right" vertical="center"/>
    </xf>
    <xf numFmtId="0" fontId="21" fillId="0" borderId="80" xfId="0" applyFont="1" applyFill="1" applyBorder="1" applyAlignment="1">
      <alignment horizontal="right" vertical="center"/>
    </xf>
    <xf numFmtId="0" fontId="21" fillId="0" borderId="83" xfId="0" applyFont="1" applyFill="1" applyBorder="1" applyAlignment="1">
      <alignment horizontal="right" vertical="center"/>
    </xf>
    <xf numFmtId="0" fontId="20" fillId="33" borderId="0" xfId="0" applyFont="1" applyFill="1" applyBorder="1" applyAlignment="1">
      <alignment horizontal="center" vertical="center"/>
    </xf>
    <xf numFmtId="0" fontId="20" fillId="34" borderId="35" xfId="0" applyFont="1" applyFill="1" applyBorder="1" applyAlignment="1">
      <alignment horizontal="left" vertical="center"/>
    </xf>
    <xf numFmtId="0" fontId="20" fillId="34" borderId="36" xfId="0" applyFont="1" applyFill="1" applyBorder="1" applyAlignment="1">
      <alignment horizontal="left" vertical="center"/>
    </xf>
    <xf numFmtId="0" fontId="20" fillId="34" borderId="37" xfId="0" applyFont="1" applyFill="1" applyBorder="1" applyAlignment="1">
      <alignment horizontal="left" vertical="center"/>
    </xf>
    <xf numFmtId="0" fontId="21" fillId="0" borderId="35" xfId="0" applyFont="1" applyBorder="1" applyAlignment="1">
      <alignment horizontal="right" vertical="center" shrinkToFit="1"/>
    </xf>
    <xf numFmtId="0" fontId="21" fillId="0" borderId="73" xfId="0" applyFont="1" applyBorder="1" applyAlignment="1">
      <alignment horizontal="right" vertical="center" shrinkToFit="1"/>
    </xf>
    <xf numFmtId="49" fontId="0" fillId="0" borderId="84" xfId="0" applyNumberFormat="1" applyFill="1" applyBorder="1" applyAlignment="1">
      <alignment horizontal="left" vertical="top" shrinkToFit="1"/>
    </xf>
    <xf numFmtId="49" fontId="0" fillId="0" borderId="85" xfId="0" applyNumberFormat="1" applyFill="1" applyBorder="1" applyAlignment="1">
      <alignment horizontal="left" vertical="top" shrinkToFit="1"/>
    </xf>
    <xf numFmtId="49" fontId="0" fillId="0" borderId="86" xfId="0" applyNumberFormat="1" applyFill="1" applyBorder="1" applyAlignment="1">
      <alignment horizontal="left" vertical="top" shrinkToFit="1"/>
    </xf>
    <xf numFmtId="49" fontId="21" fillId="0" borderId="38" xfId="42" applyNumberFormat="1" applyFont="1" applyFill="1" applyBorder="1" applyAlignment="1">
      <alignment horizontal="left" vertical="center" shrinkToFit="1"/>
    </xf>
    <xf numFmtId="49" fontId="21" fillId="0" borderId="38" xfId="0" applyNumberFormat="1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right" vertical="center" shrinkToFit="1"/>
    </xf>
    <xf numFmtId="0" fontId="21" fillId="0" borderId="70" xfId="0" applyFont="1" applyFill="1" applyBorder="1" applyAlignment="1">
      <alignment horizontal="right" vertical="center" shrinkToFit="1"/>
    </xf>
    <xf numFmtId="0" fontId="21" fillId="37" borderId="16" xfId="0" applyFont="1" applyFill="1" applyBorder="1" applyAlignment="1">
      <alignment horizontal="right" vertical="center" shrinkToFit="1"/>
    </xf>
    <xf numFmtId="0" fontId="21" fillId="37" borderId="14" xfId="0" applyFont="1" applyFill="1" applyBorder="1" applyAlignment="1">
      <alignment horizontal="right" vertical="center" shrinkToFit="1"/>
    </xf>
    <xf numFmtId="0" fontId="20" fillId="33" borderId="14" xfId="0" applyFont="1" applyFill="1" applyBorder="1" applyAlignment="1">
      <alignment horizontal="center" vertical="center" shrinkToFit="1"/>
    </xf>
    <xf numFmtId="0" fontId="32" fillId="0" borderId="14" xfId="0" applyFont="1" applyFill="1" applyBorder="1" applyAlignment="1">
      <alignment horizontal="left" vertical="center" wrapText="1" shrinkToFit="1"/>
    </xf>
    <xf numFmtId="0" fontId="32" fillId="0" borderId="15" xfId="0" applyFont="1" applyFill="1" applyBorder="1" applyAlignment="1">
      <alignment horizontal="left" vertical="center" wrapText="1" shrinkToFit="1"/>
    </xf>
    <xf numFmtId="0" fontId="20" fillId="33" borderId="40" xfId="0" applyFont="1" applyFill="1" applyBorder="1" applyAlignment="1">
      <alignment horizontal="center" vertical="center" shrinkToFit="1"/>
    </xf>
    <xf numFmtId="0" fontId="20" fillId="33" borderId="41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20" fillId="0" borderId="29" xfId="0" applyFont="1" applyFill="1" applyBorder="1" applyAlignment="1">
      <alignment horizontal="left" vertical="center" shrinkToFit="1"/>
    </xf>
    <xf numFmtId="0" fontId="20" fillId="0" borderId="30" xfId="0" applyFont="1" applyFill="1" applyBorder="1" applyAlignment="1">
      <alignment horizontal="left" vertical="center" shrinkToFit="1"/>
    </xf>
    <xf numFmtId="0" fontId="20" fillId="0" borderId="14" xfId="0" applyFont="1" applyFill="1" applyBorder="1" applyAlignment="1">
      <alignment horizontal="left" vertical="center" shrinkToFit="1"/>
    </xf>
    <xf numFmtId="0" fontId="20" fillId="0" borderId="15" xfId="0" applyFont="1" applyFill="1" applyBorder="1" applyAlignment="1">
      <alignment horizontal="left" vertical="center" shrinkToFit="1"/>
    </xf>
    <xf numFmtId="0" fontId="20" fillId="0" borderId="32" xfId="0" applyFont="1" applyFill="1" applyBorder="1" applyAlignment="1">
      <alignment horizontal="left" vertical="center" shrinkToFit="1"/>
    </xf>
    <xf numFmtId="0" fontId="20" fillId="33" borderId="31" xfId="0" applyFont="1" applyFill="1" applyBorder="1" applyAlignment="1">
      <alignment vertical="center" wrapText="1"/>
    </xf>
    <xf numFmtId="0" fontId="20" fillId="33" borderId="13" xfId="0" applyFont="1" applyFill="1" applyBorder="1" applyAlignment="1">
      <alignment vertical="center" wrapText="1"/>
    </xf>
    <xf numFmtId="49" fontId="0" fillId="0" borderId="13" xfId="0" applyNumberFormat="1" applyFill="1" applyBorder="1" applyAlignment="1">
      <alignment horizontal="left" vertical="center" shrinkToFit="1"/>
    </xf>
    <xf numFmtId="49" fontId="0" fillId="37" borderId="14" xfId="0" applyNumberFormat="1" applyFill="1" applyBorder="1" applyAlignment="1">
      <alignment horizontal="center" vertical="center" shrinkToFit="1"/>
    </xf>
    <xf numFmtId="49" fontId="0" fillId="37" borderId="15" xfId="0" applyNumberFormat="1" applyFill="1" applyBorder="1" applyAlignment="1">
      <alignment horizontal="center" vertical="center" shrinkToFit="1"/>
    </xf>
    <xf numFmtId="49" fontId="0" fillId="37" borderId="16" xfId="0" applyNumberFormat="1" applyFill="1" applyBorder="1" applyAlignment="1">
      <alignment horizontal="center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1" fontId="21" fillId="0" borderId="14" xfId="0" applyNumberFormat="1" applyFont="1" applyFill="1" applyBorder="1" applyAlignment="1">
      <alignment horizontal="right" vertical="center" shrinkToFit="1"/>
    </xf>
    <xf numFmtId="1" fontId="21" fillId="0" borderId="68" xfId="0" applyNumberFormat="1" applyFont="1" applyFill="1" applyBorder="1" applyAlignment="1">
      <alignment horizontal="right" vertical="center" shrinkToFit="1"/>
    </xf>
    <xf numFmtId="0" fontId="20" fillId="33" borderId="58" xfId="0" applyFont="1" applyFill="1" applyBorder="1" applyAlignment="1">
      <alignment horizontal="left" vertical="center" shrinkToFit="1"/>
    </xf>
    <xf numFmtId="0" fontId="0" fillId="0" borderId="58" xfId="0" applyBorder="1" applyAlignment="1">
      <alignment horizontal="left" vertical="center" shrinkToFit="1"/>
    </xf>
    <xf numFmtId="0" fontId="21" fillId="0" borderId="13" xfId="0" applyFont="1" applyBorder="1" applyAlignment="1">
      <alignment horizontal="left" vertical="top" shrinkToFit="1"/>
    </xf>
    <xf numFmtId="0" fontId="20" fillId="33" borderId="24" xfId="0" applyFont="1" applyFill="1" applyBorder="1" applyAlignment="1">
      <alignment vertical="center"/>
    </xf>
    <xf numFmtId="0" fontId="20" fillId="33" borderId="25" xfId="0" applyFont="1" applyFill="1" applyBorder="1" applyAlignment="1">
      <alignment vertical="center"/>
    </xf>
    <xf numFmtId="0" fontId="20" fillId="33" borderId="3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33" xfId="0" applyFont="1" applyFill="1" applyBorder="1" applyAlignment="1">
      <alignment horizontal="center" vertical="center" shrinkToFit="1"/>
    </xf>
    <xf numFmtId="0" fontId="20" fillId="33" borderId="20" xfId="0" applyFont="1" applyFill="1" applyBorder="1" applyAlignment="1">
      <alignment horizontal="center" vertical="center" shrinkToFit="1"/>
    </xf>
    <xf numFmtId="0" fontId="20" fillId="33" borderId="21" xfId="0" applyFont="1" applyFill="1" applyBorder="1" applyAlignment="1">
      <alignment horizontal="center" vertical="center" shrinkToFit="1"/>
    </xf>
    <xf numFmtId="0" fontId="20" fillId="33" borderId="77" xfId="0" applyFont="1" applyFill="1" applyBorder="1" applyAlignment="1">
      <alignment horizontal="center" vertical="center" shrinkToFit="1"/>
    </xf>
    <xf numFmtId="0" fontId="20" fillId="33" borderId="0" xfId="0" applyFont="1" applyFill="1" applyBorder="1" applyAlignment="1">
      <alignment horizontal="center" vertical="center" shrinkToFit="1"/>
    </xf>
    <xf numFmtId="0" fontId="20" fillId="33" borderId="52" xfId="0" applyFont="1" applyFill="1" applyBorder="1" applyAlignment="1">
      <alignment horizontal="center" vertical="center" shrinkToFit="1"/>
    </xf>
    <xf numFmtId="0" fontId="20" fillId="33" borderId="56" xfId="0" applyFont="1" applyFill="1" applyBorder="1" applyAlignment="1">
      <alignment horizontal="center" vertical="center" shrinkToFit="1"/>
    </xf>
    <xf numFmtId="0" fontId="20" fillId="33" borderId="18" xfId="0" applyFont="1" applyFill="1" applyBorder="1" applyAlignment="1">
      <alignment horizontal="center" vertical="center" shrinkToFit="1"/>
    </xf>
    <xf numFmtId="0" fontId="20" fillId="33" borderId="22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0" fillId="0" borderId="32" xfId="0" applyFill="1" applyBorder="1" applyAlignment="1">
      <alignment horizontal="left" vertical="center" shrinkToFit="1"/>
    </xf>
    <xf numFmtId="0" fontId="0" fillId="0" borderId="26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2" xfId="0" applyFill="1" applyBorder="1" applyAlignment="1">
      <alignment vertical="center" shrinkToFit="1"/>
    </xf>
    <xf numFmtId="0" fontId="0" fillId="0" borderId="26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0" fontId="0" fillId="0" borderId="50" xfId="0" applyFill="1" applyBorder="1" applyAlignment="1">
      <alignment horizontal="left" vertical="center" shrinkToFit="1"/>
    </xf>
    <xf numFmtId="0" fontId="21" fillId="0" borderId="25" xfId="0" applyFont="1" applyFill="1" applyBorder="1" applyAlignment="1">
      <alignment horizontal="right" vertical="center" shrinkToFit="1"/>
    </xf>
    <xf numFmtId="0" fontId="20" fillId="34" borderId="19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22" xfId="0" applyFont="1" applyFill="1" applyBorder="1" applyAlignment="1">
      <alignment horizontal="center" vertical="center"/>
    </xf>
    <xf numFmtId="0" fontId="0" fillId="0" borderId="57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0" fillId="0" borderId="21" xfId="0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 shrinkToFit="1"/>
    </xf>
    <xf numFmtId="0" fontId="0" fillId="0" borderId="18" xfId="0" applyFill="1" applyBorder="1" applyAlignment="1">
      <alignment horizontal="left" vertical="center" shrinkToFit="1"/>
    </xf>
    <xf numFmtId="0" fontId="0" fillId="0" borderId="22" xfId="0" applyFill="1" applyBorder="1" applyAlignment="1">
      <alignment horizontal="left" vertical="center" shrinkToFit="1"/>
    </xf>
    <xf numFmtId="0" fontId="20" fillId="33" borderId="38" xfId="0" applyFont="1" applyFill="1" applyBorder="1" applyAlignment="1">
      <alignment vertical="center" shrinkToFit="1"/>
    </xf>
    <xf numFmtId="0" fontId="20" fillId="33" borderId="48" xfId="0" applyFont="1" applyFill="1" applyBorder="1" applyAlignment="1">
      <alignment vertical="center" shrinkToFit="1"/>
    </xf>
    <xf numFmtId="0" fontId="20" fillId="33" borderId="46" xfId="0" applyFont="1" applyFill="1" applyBorder="1" applyAlignment="1">
      <alignment horizontal="left" vertical="center" shrinkToFit="1"/>
    </xf>
    <xf numFmtId="0" fontId="20" fillId="33" borderId="47" xfId="0" applyFont="1" applyFill="1" applyBorder="1" applyAlignment="1">
      <alignment horizontal="left" vertical="center" shrinkToFit="1"/>
    </xf>
    <xf numFmtId="0" fontId="20" fillId="33" borderId="31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0" fillId="33" borderId="35" xfId="0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0" fillId="33" borderId="24" xfId="0" applyFont="1" applyFill="1" applyBorder="1" applyAlignment="1">
      <alignment horizontal="center" vertical="center" shrinkToFit="1"/>
    </xf>
    <xf numFmtId="0" fontId="20" fillId="33" borderId="25" xfId="0" applyFont="1" applyFill="1" applyBorder="1" applyAlignment="1">
      <alignment horizontal="center" vertical="center" shrinkToFit="1"/>
    </xf>
    <xf numFmtId="0" fontId="20" fillId="33" borderId="42" xfId="0" applyFont="1" applyFill="1" applyBorder="1" applyAlignment="1">
      <alignment horizontal="center" vertical="center" shrinkToFit="1"/>
    </xf>
    <xf numFmtId="0" fontId="20" fillId="33" borderId="40" xfId="0" applyFont="1" applyFill="1" applyBorder="1" applyAlignment="1">
      <alignment horizontal="left" vertical="center" shrinkToFit="1"/>
    </xf>
    <xf numFmtId="0" fontId="20" fillId="33" borderId="29" xfId="0" applyFont="1" applyFill="1" applyBorder="1" applyAlignment="1">
      <alignment horizontal="left" vertical="center" shrinkToFit="1"/>
    </xf>
    <xf numFmtId="0" fontId="20" fillId="33" borderId="41" xfId="0" applyFont="1" applyFill="1" applyBorder="1" applyAlignment="1">
      <alignment horizontal="left" vertical="center" shrinkToFit="1"/>
    </xf>
    <xf numFmtId="0" fontId="20" fillId="33" borderId="14" xfId="0" applyFont="1" applyFill="1" applyBorder="1" applyAlignment="1">
      <alignment horizontal="left" vertical="center"/>
    </xf>
    <xf numFmtId="0" fontId="20" fillId="33" borderId="15" xfId="0" applyFont="1" applyFill="1" applyBorder="1" applyAlignment="1">
      <alignment horizontal="left" vertical="center"/>
    </xf>
    <xf numFmtId="0" fontId="20" fillId="33" borderId="16" xfId="0" applyFont="1" applyFill="1" applyBorder="1" applyAlignment="1">
      <alignment horizontal="left" vertical="center"/>
    </xf>
    <xf numFmtId="0" fontId="20" fillId="33" borderId="36" xfId="0" applyFont="1" applyFill="1" applyBorder="1" applyAlignment="1">
      <alignment horizontal="left" vertical="center"/>
    </xf>
    <xf numFmtId="0" fontId="20" fillId="33" borderId="37" xfId="0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shrinkToFit="1"/>
    </xf>
    <xf numFmtId="0" fontId="0" fillId="0" borderId="34" xfId="0" applyFill="1" applyBorder="1" applyAlignment="1">
      <alignment horizontal="left" vertical="center" shrinkToFit="1"/>
    </xf>
    <xf numFmtId="0" fontId="20" fillId="33" borderId="33" xfId="0" applyFont="1" applyFill="1" applyBorder="1" applyAlignment="1">
      <alignment vertical="center"/>
    </xf>
    <xf numFmtId="0" fontId="20" fillId="33" borderId="20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center"/>
    </xf>
    <xf numFmtId="0" fontId="20" fillId="33" borderId="10" xfId="0" applyFont="1" applyFill="1" applyBorder="1" applyAlignment="1">
      <alignment vertical="center"/>
    </xf>
    <xf numFmtId="0" fontId="20" fillId="33" borderId="35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 shrinkToFit="1"/>
    </xf>
    <xf numFmtId="0" fontId="21" fillId="0" borderId="74" xfId="0" applyFont="1" applyFill="1" applyBorder="1" applyAlignment="1">
      <alignment horizontal="right" vertical="center" shrinkToFit="1"/>
    </xf>
    <xf numFmtId="0" fontId="21" fillId="0" borderId="71" xfId="0" applyFont="1" applyFill="1" applyBorder="1" applyAlignment="1">
      <alignment horizontal="right" vertical="center" shrinkToFit="1"/>
    </xf>
    <xf numFmtId="0" fontId="21" fillId="0" borderId="73" xfId="0" applyFont="1" applyFill="1" applyBorder="1" applyAlignment="1">
      <alignment horizontal="right" vertical="center" shrinkToFit="1"/>
    </xf>
    <xf numFmtId="0" fontId="21" fillId="0" borderId="38" xfId="0" applyFont="1" applyFill="1" applyBorder="1" applyAlignment="1">
      <alignment horizontal="right" vertical="center" shrinkToFit="1"/>
    </xf>
    <xf numFmtId="0" fontId="21" fillId="0" borderId="35" xfId="0" applyFont="1" applyFill="1" applyBorder="1" applyAlignment="1">
      <alignment horizontal="right" vertical="center" shrinkToFit="1"/>
    </xf>
    <xf numFmtId="0" fontId="21" fillId="0" borderId="33" xfId="0" applyFont="1" applyFill="1" applyBorder="1" applyAlignment="1">
      <alignment horizontal="right" vertical="center" shrinkToFit="1"/>
    </xf>
    <xf numFmtId="0" fontId="21" fillId="0" borderId="21" xfId="0" applyFont="1" applyFill="1" applyBorder="1" applyAlignment="1">
      <alignment horizontal="right" vertical="center" shrinkToFit="1"/>
    </xf>
    <xf numFmtId="0" fontId="21" fillId="0" borderId="56" xfId="0" applyFont="1" applyFill="1" applyBorder="1" applyAlignment="1">
      <alignment horizontal="right" vertical="center" shrinkToFit="1"/>
    </xf>
    <xf numFmtId="0" fontId="21" fillId="0" borderId="22" xfId="0" applyFont="1" applyFill="1" applyBorder="1" applyAlignment="1">
      <alignment horizontal="right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shrinkToFit="1"/>
    </xf>
    <xf numFmtId="0" fontId="20" fillId="33" borderId="55" xfId="0" applyFont="1" applyFill="1" applyBorder="1" applyAlignment="1">
      <alignment horizontal="left" vertical="center"/>
    </xf>
    <xf numFmtId="0" fontId="20" fillId="33" borderId="58" xfId="0" applyFont="1" applyFill="1" applyBorder="1" applyAlignment="1">
      <alignment horizontal="left" vertical="center"/>
    </xf>
    <xf numFmtId="0" fontId="20" fillId="33" borderId="34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right" vertical="center" shrinkToFit="1"/>
    </xf>
    <xf numFmtId="0" fontId="21" fillId="0" borderId="48" xfId="0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right" vertical="center" shrinkToFit="1"/>
    </xf>
    <xf numFmtId="0" fontId="21" fillId="0" borderId="36" xfId="0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shrinkToFit="1"/>
    </xf>
    <xf numFmtId="0" fontId="0" fillId="0" borderId="45" xfId="0" applyFill="1" applyBorder="1" applyAlignment="1">
      <alignment horizontal="center" vertical="center" shrinkToFit="1"/>
    </xf>
    <xf numFmtId="0" fontId="0" fillId="0" borderId="3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21" fillId="0" borderId="38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20" fontId="41" fillId="0" borderId="0" xfId="0" applyNumberFormat="1" applyFont="1" applyAlignment="1">
      <alignment horizontal="center" vertical="center"/>
    </xf>
    <xf numFmtId="49" fontId="0" fillId="0" borderId="87" xfId="0" applyNumberFormat="1" applyFill="1" applyBorder="1" applyAlignment="1">
      <alignment horizontal="left" vertical="top" shrinkToFit="1"/>
    </xf>
    <xf numFmtId="49" fontId="0" fillId="0" borderId="88" xfId="0" applyNumberFormat="1" applyFill="1" applyBorder="1" applyAlignment="1">
      <alignment horizontal="left" vertical="top" shrinkToFit="1"/>
    </xf>
    <xf numFmtId="49" fontId="0" fillId="0" borderId="89" xfId="0" applyNumberFormat="1" applyFill="1" applyBorder="1" applyAlignment="1">
      <alignment horizontal="left" vertical="top" shrinkToFit="1"/>
    </xf>
    <xf numFmtId="0" fontId="14" fillId="0" borderId="7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 shrinkToFit="1"/>
    </xf>
    <xf numFmtId="0" fontId="32" fillId="0" borderId="15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7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20" fillId="33" borderId="43" xfId="0" applyFont="1" applyFill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1" fillId="0" borderId="13" xfId="0" applyFont="1" applyBorder="1" applyAlignment="1">
      <alignment horizontal="left" vertical="top"/>
    </xf>
    <xf numFmtId="0" fontId="21" fillId="0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0" fillId="33" borderId="25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0" fillId="33" borderId="31" xfId="0" applyFont="1" applyFill="1" applyBorder="1" applyAlignment="1">
      <alignment horizontal="left" vertical="center"/>
    </xf>
    <xf numFmtId="0" fontId="20" fillId="34" borderId="13" xfId="0" applyFont="1" applyFill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left" vertical="center"/>
    </xf>
    <xf numFmtId="49" fontId="0" fillId="37" borderId="14" xfId="0" applyNumberFormat="1" applyFill="1" applyBorder="1" applyAlignment="1">
      <alignment horizontal="center" vertical="center"/>
    </xf>
    <xf numFmtId="49" fontId="0" fillId="37" borderId="15" xfId="0" applyNumberFormat="1" applyFill="1" applyBorder="1" applyAlignment="1">
      <alignment horizontal="center" vertical="center"/>
    </xf>
    <xf numFmtId="49" fontId="0" fillId="37" borderId="16" xfId="0" applyNumberFormat="1" applyFill="1" applyBorder="1" applyAlignment="1">
      <alignment horizontal="center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1" fontId="21" fillId="0" borderId="15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37" borderId="16" xfId="0" applyFont="1" applyFill="1" applyBorder="1" applyAlignment="1">
      <alignment horizontal="right" vertical="center"/>
    </xf>
    <xf numFmtId="0" fontId="21" fillId="37" borderId="14" xfId="0" applyFont="1" applyFill="1" applyBorder="1" applyAlignment="1">
      <alignment horizontal="right" vertical="center"/>
    </xf>
    <xf numFmtId="0" fontId="20" fillId="33" borderId="24" xfId="0" applyFont="1" applyFill="1" applyBorder="1">
      <alignment vertical="center"/>
    </xf>
    <xf numFmtId="0" fontId="20" fillId="33" borderId="25" xfId="0" applyFont="1" applyFill="1" applyBorder="1">
      <alignment vertical="center"/>
    </xf>
    <xf numFmtId="0" fontId="20" fillId="33" borderId="31" xfId="0" applyFont="1" applyFill="1" applyBorder="1">
      <alignment vertical="center"/>
    </xf>
    <xf numFmtId="0" fontId="20" fillId="33" borderId="13" xfId="0" applyFont="1" applyFill="1" applyBorder="1">
      <alignment vertical="center"/>
    </xf>
    <xf numFmtId="0" fontId="0" fillId="0" borderId="26" xfId="0" applyBorder="1">
      <alignment vertical="center"/>
    </xf>
    <xf numFmtId="0" fontId="0" fillId="0" borderId="11" xfId="0" applyBorder="1">
      <alignment vertical="center"/>
    </xf>
    <xf numFmtId="0" fontId="0" fillId="0" borderId="27" xfId="0" applyBorder="1">
      <alignment vertical="center"/>
    </xf>
    <xf numFmtId="0" fontId="0" fillId="0" borderId="51" xfId="0" applyBorder="1">
      <alignment vertical="center"/>
    </xf>
    <xf numFmtId="0" fontId="0" fillId="0" borderId="0" xfId="0" applyBorder="1">
      <alignment vertical="center"/>
    </xf>
    <xf numFmtId="0" fontId="0" fillId="0" borderId="52" xfId="0" applyBorder="1">
      <alignment vertical="center"/>
    </xf>
    <xf numFmtId="0" fontId="21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20" fillId="33" borderId="44" xfId="0" applyFont="1" applyFill="1" applyBorder="1" applyAlignment="1">
      <alignment horizontal="left" vertical="center"/>
    </xf>
    <xf numFmtId="49" fontId="26" fillId="0" borderId="38" xfId="42" applyNumberFormat="1" applyFill="1" applyBorder="1" applyAlignment="1">
      <alignment horizontal="left" vertical="center"/>
    </xf>
    <xf numFmtId="49" fontId="0" fillId="0" borderId="38" xfId="0" applyNumberFormat="1" applyBorder="1" applyAlignment="1">
      <alignment horizontal="left" vertical="center"/>
    </xf>
    <xf numFmtId="0" fontId="20" fillId="34" borderId="38" xfId="0" applyFont="1" applyFill="1" applyBorder="1" applyAlignment="1">
      <alignment horizontal="left" vertical="center"/>
    </xf>
    <xf numFmtId="0" fontId="21" fillId="0" borderId="38" xfId="0" applyFont="1" applyBorder="1" applyAlignment="1">
      <alignment horizontal="right" vertical="center"/>
    </xf>
    <xf numFmtId="0" fontId="21" fillId="0" borderId="35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37" xfId="0" applyFon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0" fillId="33" borderId="24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0" fontId="20" fillId="33" borderId="42" xfId="0" applyFont="1" applyFill="1" applyBorder="1" applyAlignment="1">
      <alignment horizontal="center" vertical="center"/>
    </xf>
    <xf numFmtId="0" fontId="20" fillId="33" borderId="33" xfId="0" applyFont="1" applyFill="1" applyBorder="1">
      <alignment vertical="center"/>
    </xf>
    <xf numFmtId="0" fontId="20" fillId="33" borderId="20" xfId="0" applyFont="1" applyFill="1" applyBorder="1">
      <alignment vertical="center"/>
    </xf>
    <xf numFmtId="0" fontId="20" fillId="33" borderId="12" xfId="0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21" fillId="0" borderId="38" xfId="0" applyFont="1" applyBorder="1" applyAlignment="1">
      <alignment horizontal="left" vertical="center"/>
    </xf>
    <xf numFmtId="0" fontId="21" fillId="0" borderId="31" xfId="0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3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1" fillId="0" borderId="54" xfId="0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0" fillId="33" borderId="48" xfId="0" applyFont="1" applyFill="1" applyBorder="1">
      <alignment vertical="center"/>
    </xf>
    <xf numFmtId="0" fontId="20" fillId="33" borderId="38" xfId="0" applyFont="1" applyFill="1" applyBorder="1">
      <alignment vertical="center"/>
    </xf>
    <xf numFmtId="0" fontId="20" fillId="33" borderId="46" xfId="0" applyFont="1" applyFill="1" applyBorder="1" applyAlignment="1">
      <alignment horizontal="left" vertical="center"/>
    </xf>
    <xf numFmtId="0" fontId="20" fillId="33" borderId="47" xfId="0" applyFont="1" applyFill="1" applyBorder="1" applyAlignment="1">
      <alignment horizontal="left" vertical="center"/>
    </xf>
    <xf numFmtId="0" fontId="21" fillId="0" borderId="48" xfId="0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0" fillId="33" borderId="40" xfId="0" applyFont="1" applyFill="1" applyBorder="1" applyAlignment="1">
      <alignment horizontal="left" vertical="center"/>
    </xf>
    <xf numFmtId="0" fontId="20" fillId="33" borderId="29" xfId="0" applyFont="1" applyFill="1" applyBorder="1" applyAlignment="1">
      <alignment horizontal="left" vertical="center"/>
    </xf>
    <xf numFmtId="0" fontId="20" fillId="33" borderId="41" xfId="0" applyFont="1" applyFill="1" applyBorder="1" applyAlignment="1">
      <alignment horizontal="left" vertical="center"/>
    </xf>
    <xf numFmtId="0" fontId="0" fillId="0" borderId="51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1" fillId="0" borderId="55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right" vertical="center"/>
    </xf>
    <xf numFmtId="0" fontId="20" fillId="0" borderId="22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F948C2EC-339F-4370-8981-4DE1FD301309}"/>
    <cellStyle name="標準_データ" xfId="45" xr:uid="{BB9C5F77-C5AB-43B1-9986-988AF66AAA03}"/>
    <cellStyle name="標準_申請書" xfId="44" xr:uid="{9A6E3163-964B-496A-84FC-6FB8D857532B}"/>
    <cellStyle name="良い" xfId="6" builtinId="26" customBuiltin="1"/>
  </cellStyles>
  <dxfs count="54"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1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游ゴシック"/>
        <family val="3"/>
        <charset val="128"/>
        <scheme val="none"/>
      </font>
      <fill>
        <patternFill patternType="solid">
          <fgColor rgb="FFD9E1F2"/>
          <bgColor rgb="FFD9E1F2"/>
        </patternFill>
      </fill>
      <alignment horizontal="general" vertical="top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1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B8FC5D-9324-4688-A6C0-5FCECA1265F6}" name="研究所テーブル" displayName="研究所テーブル" ref="AI83:AP197" totalsRowShown="0" headerRowDxfId="53" dataDxfId="52">
  <autoFilter ref="AI83:AP197" xr:uid="{14B86C02-B36F-48D5-85E7-9EC5EF2FAB75}"/>
  <tableColumns count="8">
    <tableColumn id="1" xr3:uid="{0BADC2B8-ECE6-4A44-B2EB-CE6EDC418CDB}" name="プルダウンより選択ください" dataDxfId="51"/>
    <tableColumn id="2" xr3:uid="{580A7CD1-CC63-4D56-8715-CDE8842181B5}" name="S7: 総合研究機構" dataDxfId="50"/>
    <tableColumn id="3" xr3:uid="{057FFFE7-8938-48D1-8B6C-A7E26D90346D}" name="SR: ｸﾞﾘｰﾝ･ｺﾝﾋﾟｭｰﾃｨﾝｸﾞ･ｼｽﾃﾑ研究機構" dataDxfId="49"/>
    <tableColumn id="4" xr3:uid="{CEBBAAAD-B3C7-4C17-B48E-BD031B18F353}" name="SS: スマート社会技術融合研究機構" dataDxfId="48"/>
    <tableColumn id="5" xr3:uid="{E9404AC3-C32C-4606-9064-BF5E1274151D}" name="ST: 次世代自動車研究機構" dataDxfId="47"/>
    <tableColumn id="6" xr3:uid="{26F18B10-28EA-4803-BC2D-64D1D260DF9F}" name="SV: ナノ・ライフ創新研究機構" dataDxfId="46"/>
    <tableColumn id="7" xr3:uid="{10B23B51-F0A4-4B09-ADFF-8B436ECD4E0F}" name="SW: 地域・地域間研究機構" dataDxfId="45"/>
    <tableColumn id="8" xr3:uid="{868A248A-73DE-4733-87C9-AC9D7C80A23E}" name="SX: 次世代ロボット研究機構" data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98BD3C-A5EE-4CB0-BED7-69F173D380D0}" name="研究所テーブル2" displayName="研究所テーブル2" ref="AI83:AP197" totalsRowShown="0" headerRowDxfId="43" dataDxfId="42">
  <autoFilter ref="AI83:AP197" xr:uid="{14B86C02-B36F-48D5-85E7-9EC5EF2FAB75}"/>
  <tableColumns count="8">
    <tableColumn id="1" xr3:uid="{DCAC7C54-C071-4428-A06A-94ECE2836925}" name="プルダウンより選択ください" dataDxfId="41"/>
    <tableColumn id="2" xr3:uid="{C44A5E84-2EC2-4227-8141-064C2A1BC628}" name="S7: 総合研究機構" dataDxfId="40"/>
    <tableColumn id="3" xr3:uid="{0E5F9740-F6BC-4E2D-89D2-A6FBC91CB8D8}" name="SR: ｸﾞﾘｰﾝ･ｺﾝﾋﾟｭｰﾃｨﾝｸﾞ･ｼｽﾃﾑ研究機構" dataDxfId="39"/>
    <tableColumn id="4" xr3:uid="{418C1780-69CE-489C-B7F5-AED05E7BC5B2}" name="SS: スマート社会技術融合研究機構" dataDxfId="38"/>
    <tableColumn id="5" xr3:uid="{B64170D1-859E-4DDD-96C2-C4D406F56FCE}" name="ST: 次世代自動車研究機構" dataDxfId="37"/>
    <tableColumn id="6" xr3:uid="{D2A18119-7ED9-434D-8D9D-0F3B6054C137}" name="SV: ナノ・ライフ創新研究機構" dataDxfId="36"/>
    <tableColumn id="7" xr3:uid="{81702FDD-4BCB-450D-BF38-D06A0B3C9ADE}" name="SW: 地域・地域間研究機構" dataDxfId="35"/>
    <tableColumn id="8" xr3:uid="{BC8ABCAF-2A6B-4141-8092-7E29DF804FDB}" name="SX: 次世代ロボット研究機構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aseda-taro@waseda.jp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A1:AP197"/>
  <sheetViews>
    <sheetView tabSelected="1" view="pageBreakPreview" zoomScaleNormal="100" zoomScaleSheetLayoutView="100" workbookViewId="0">
      <selection activeCell="V1" sqref="V1"/>
    </sheetView>
  </sheetViews>
  <sheetFormatPr defaultRowHeight="13.5" customHeight="1"/>
  <cols>
    <col min="1" max="1" width="2.4140625" customWidth="1"/>
    <col min="2" max="2" width="2.4140625" style="1" customWidth="1"/>
    <col min="3" max="3" width="2.4140625" customWidth="1"/>
    <col min="4" max="6" width="2.4140625" style="1" customWidth="1"/>
    <col min="7" max="7" width="2.4140625" customWidth="1"/>
    <col min="8" max="8" width="2.4140625" style="1" customWidth="1"/>
    <col min="9" max="9" width="2.4140625" customWidth="1"/>
    <col min="10" max="10" width="2.4140625" style="1" customWidth="1"/>
    <col min="11" max="19" width="2.4140625" customWidth="1"/>
    <col min="20" max="21" width="2.4140625" style="1" customWidth="1"/>
    <col min="22" max="30" width="2.4140625" customWidth="1"/>
    <col min="31" max="32" width="2.4140625" style="1" customWidth="1"/>
    <col min="33" max="33" width="2.4140625" customWidth="1"/>
    <col min="35" max="42" width="20.4140625" customWidth="1"/>
  </cols>
  <sheetData>
    <row r="1" spans="1:35" s="49" customFormat="1" ht="13.5" customHeight="1">
      <c r="AF1" s="320"/>
      <c r="AG1" s="320"/>
    </row>
    <row r="2" spans="1:35" ht="23.5">
      <c r="A2" s="319" t="s">
        <v>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20"/>
      <c r="AG2" s="320"/>
    </row>
    <row r="3" spans="1:35" ht="14" thickBot="1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6" t="s">
        <v>23</v>
      </c>
      <c r="V3" s="154"/>
      <c r="W3" s="155"/>
      <c r="X3" s="94" t="s">
        <v>7</v>
      </c>
      <c r="Y3" s="156"/>
      <c r="Z3" s="157"/>
      <c r="AA3" s="95" t="s">
        <v>8</v>
      </c>
      <c r="AB3" s="158"/>
      <c r="AC3" s="157"/>
      <c r="AD3" s="95" t="s">
        <v>9</v>
      </c>
      <c r="AE3" s="159" t="s">
        <v>24</v>
      </c>
      <c r="AF3" s="159"/>
      <c r="AI3" s="9"/>
    </row>
    <row r="4" spans="1:35" s="1" customFormat="1">
      <c r="A4" s="3" t="s">
        <v>469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77" t="s">
        <v>851</v>
      </c>
      <c r="U4" s="122"/>
      <c r="V4" s="178"/>
      <c r="W4" s="179" t="s">
        <v>853</v>
      </c>
      <c r="X4" s="180"/>
      <c r="Y4" s="180"/>
      <c r="Z4" s="180"/>
      <c r="AA4" s="180"/>
      <c r="AB4" s="180"/>
      <c r="AC4" s="180"/>
      <c r="AD4" s="180"/>
      <c r="AE4" s="180"/>
      <c r="AF4" s="181"/>
      <c r="AI4" s="9"/>
    </row>
    <row r="5" spans="1:35" s="49" customFormat="1" ht="14" thickBot="1">
      <c r="A5" s="150" t="s">
        <v>470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1" t="s">
        <v>852</v>
      </c>
      <c r="U5" s="152"/>
      <c r="V5" s="153"/>
      <c r="W5" s="182" t="s">
        <v>861</v>
      </c>
      <c r="X5" s="183"/>
      <c r="Y5" s="183"/>
      <c r="Z5" s="183"/>
      <c r="AA5" s="183"/>
      <c r="AB5" s="183"/>
      <c r="AC5" s="183"/>
      <c r="AD5" s="183"/>
      <c r="AE5" s="183"/>
      <c r="AF5" s="184"/>
      <c r="AI5" s="9"/>
    </row>
    <row r="6" spans="1:35">
      <c r="A6" s="130"/>
      <c r="B6" s="131"/>
      <c r="C6" s="132"/>
      <c r="D6" s="139" t="s">
        <v>2</v>
      </c>
      <c r="E6" s="139"/>
      <c r="F6" s="139"/>
      <c r="G6" s="139"/>
      <c r="H6" s="139"/>
      <c r="I6" s="139"/>
      <c r="J6" s="139"/>
      <c r="K6" s="139"/>
      <c r="L6" s="139" t="s">
        <v>11</v>
      </c>
      <c r="M6" s="139"/>
      <c r="N6" s="139"/>
      <c r="O6" s="139"/>
      <c r="P6" s="139"/>
      <c r="Q6" s="139"/>
      <c r="R6" s="139"/>
      <c r="S6" s="139"/>
      <c r="T6" s="196" t="s">
        <v>20</v>
      </c>
      <c r="U6" s="196"/>
      <c r="V6" s="197"/>
      <c r="W6" s="197"/>
      <c r="X6" s="197"/>
      <c r="Y6" s="197"/>
      <c r="Z6" s="197"/>
      <c r="AA6" s="197"/>
      <c r="AB6" s="142" t="s">
        <v>40</v>
      </c>
      <c r="AC6" s="143"/>
      <c r="AD6" s="143"/>
      <c r="AE6" s="143"/>
      <c r="AF6" s="144"/>
    </row>
    <row r="7" spans="1:35">
      <c r="A7" s="127" t="s">
        <v>5</v>
      </c>
      <c r="B7" s="128"/>
      <c r="C7" s="129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33" t="s">
        <v>13</v>
      </c>
      <c r="U7" s="133"/>
      <c r="V7" s="138"/>
      <c r="W7" s="138"/>
      <c r="X7" s="138"/>
      <c r="Y7" s="138"/>
      <c r="Z7" s="138"/>
      <c r="AA7" s="138"/>
      <c r="AB7" s="145"/>
      <c r="AC7" s="145"/>
      <c r="AD7" s="145"/>
      <c r="AE7" s="145"/>
      <c r="AF7" s="146"/>
    </row>
    <row r="8" spans="1:35" ht="15.5" customHeight="1">
      <c r="A8" s="127" t="s">
        <v>3</v>
      </c>
      <c r="B8" s="128"/>
      <c r="C8" s="12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33" t="s">
        <v>14</v>
      </c>
      <c r="U8" s="133"/>
      <c r="V8" s="138"/>
      <c r="W8" s="138"/>
      <c r="X8" s="138"/>
      <c r="Y8" s="138"/>
      <c r="Z8" s="138"/>
      <c r="AA8" s="138"/>
      <c r="AB8" s="145"/>
      <c r="AC8" s="145"/>
      <c r="AD8" s="145"/>
      <c r="AE8" s="145"/>
      <c r="AF8" s="146"/>
    </row>
    <row r="9" spans="1:35">
      <c r="A9" s="127" t="s">
        <v>1</v>
      </c>
      <c r="B9" s="128"/>
      <c r="C9" s="129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1" t="s">
        <v>12</v>
      </c>
      <c r="U9" s="141"/>
      <c r="V9" s="141"/>
      <c r="W9" s="141"/>
      <c r="X9" s="141"/>
      <c r="Y9" s="141"/>
      <c r="Z9" s="141"/>
      <c r="AA9" s="141"/>
      <c r="AB9" s="145"/>
      <c r="AC9" s="145"/>
      <c r="AD9" s="145"/>
      <c r="AE9" s="145"/>
      <c r="AF9" s="146"/>
    </row>
    <row r="10" spans="1:35">
      <c r="A10" s="127" t="s">
        <v>4</v>
      </c>
      <c r="B10" s="128"/>
      <c r="C10" s="129"/>
      <c r="D10" s="149"/>
      <c r="E10" s="170"/>
      <c r="F10" s="115" t="s">
        <v>7</v>
      </c>
      <c r="G10" s="194"/>
      <c r="H10" s="195"/>
      <c r="I10" s="116" t="s">
        <v>8</v>
      </c>
      <c r="J10" s="149"/>
      <c r="K10" s="171"/>
      <c r="L10" s="116" t="s">
        <v>9</v>
      </c>
      <c r="M10" s="172" t="str">
        <f>IFERROR(DATEDIF(DATE($D$10,$G$10,$J$10),DATE($V$3,$Y$3,$AB$3),"Y"),"###")</f>
        <v>###</v>
      </c>
      <c r="N10" s="173"/>
      <c r="O10" s="117" t="s">
        <v>10</v>
      </c>
      <c r="P10" s="174" t="s">
        <v>6</v>
      </c>
      <c r="Q10" s="153"/>
      <c r="R10" s="175" t="s">
        <v>472</v>
      </c>
      <c r="S10" s="176"/>
      <c r="T10" s="198"/>
      <c r="U10" s="198"/>
      <c r="V10" s="198"/>
      <c r="W10" s="198"/>
      <c r="X10" s="198"/>
      <c r="Y10" s="198"/>
      <c r="Z10" s="198"/>
      <c r="AA10" s="198"/>
      <c r="AB10" s="145"/>
      <c r="AC10" s="145"/>
      <c r="AD10" s="145"/>
      <c r="AE10" s="145"/>
      <c r="AF10" s="146"/>
      <c r="AI10" s="9"/>
    </row>
    <row r="11" spans="1:35">
      <c r="A11" s="203" t="s">
        <v>15</v>
      </c>
      <c r="B11" s="204"/>
      <c r="C11" s="205"/>
      <c r="D11" s="114" t="s">
        <v>16</v>
      </c>
      <c r="E11" s="187"/>
      <c r="F11" s="187"/>
      <c r="G11" s="187"/>
      <c r="H11" s="187"/>
      <c r="I11" s="188"/>
      <c r="J11" s="189"/>
      <c r="K11" s="189"/>
      <c r="L11" s="189"/>
      <c r="M11" s="189"/>
      <c r="N11" s="189"/>
      <c r="O11" s="189"/>
      <c r="P11" s="189"/>
      <c r="Q11" s="189"/>
      <c r="R11" s="189"/>
      <c r="S11" s="190"/>
      <c r="T11" s="141" t="s">
        <v>21</v>
      </c>
      <c r="U11" s="141"/>
      <c r="V11" s="141"/>
      <c r="W11" s="141"/>
      <c r="X11" s="141"/>
      <c r="Y11" s="141"/>
      <c r="Z11" s="137" t="s">
        <v>471</v>
      </c>
      <c r="AA11" s="137"/>
      <c r="AB11" s="145"/>
      <c r="AC11" s="145"/>
      <c r="AD11" s="145"/>
      <c r="AE11" s="145"/>
      <c r="AF11" s="146"/>
    </row>
    <row r="12" spans="1:35">
      <c r="A12" s="206"/>
      <c r="B12" s="207"/>
      <c r="C12" s="208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7"/>
      <c r="T12" s="225" t="s">
        <v>18</v>
      </c>
      <c r="U12" s="226"/>
      <c r="V12" s="226"/>
      <c r="W12" s="227"/>
      <c r="X12" s="134" t="s">
        <v>471</v>
      </c>
      <c r="Y12" s="135"/>
      <c r="Z12" s="135"/>
      <c r="AA12" s="135"/>
      <c r="AB12" s="135"/>
      <c r="AC12" s="135"/>
      <c r="AD12" s="135"/>
      <c r="AE12" s="135"/>
      <c r="AF12" s="231"/>
    </row>
    <row r="13" spans="1:35" s="49" customFormat="1">
      <c r="A13" s="209"/>
      <c r="B13" s="210"/>
      <c r="C13" s="211"/>
      <c r="D13" s="321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3"/>
      <c r="T13" s="228"/>
      <c r="U13" s="229"/>
      <c r="V13" s="229"/>
      <c r="W13" s="230"/>
      <c r="X13" s="232"/>
      <c r="Y13" s="233"/>
      <c r="Z13" s="233"/>
      <c r="AA13" s="233"/>
      <c r="AB13" s="233"/>
      <c r="AC13" s="233"/>
      <c r="AD13" s="233"/>
      <c r="AE13" s="233"/>
      <c r="AF13" s="234"/>
    </row>
    <row r="14" spans="1:35" ht="14" thickBot="1">
      <c r="A14" s="124" t="s">
        <v>17</v>
      </c>
      <c r="B14" s="125"/>
      <c r="C14" s="126"/>
      <c r="D14" s="168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0" t="s">
        <v>19</v>
      </c>
      <c r="U14" s="161"/>
      <c r="V14" s="161"/>
      <c r="W14" s="162"/>
      <c r="X14" s="163"/>
      <c r="Y14" s="164"/>
      <c r="Z14" s="118" t="s">
        <v>7</v>
      </c>
      <c r="AA14" s="163"/>
      <c r="AB14" s="164"/>
      <c r="AC14" s="119" t="s">
        <v>8</v>
      </c>
      <c r="AD14" s="163"/>
      <c r="AE14" s="164"/>
      <c r="AF14" s="120" t="s">
        <v>9</v>
      </c>
    </row>
    <row r="15" spans="1:35">
      <c r="A15" s="36" t="s">
        <v>22</v>
      </c>
    </row>
    <row r="16" spans="1:35" ht="6.5" customHeight="1"/>
    <row r="17" spans="1:33" ht="22" thickBot="1">
      <c r="A17" s="5" t="s">
        <v>26</v>
      </c>
      <c r="B17" s="5"/>
      <c r="D17" s="1" t="s" ph="1">
        <v>25</v>
      </c>
    </row>
    <row r="18" spans="1:33">
      <c r="A18" s="199" t="s">
        <v>27</v>
      </c>
      <c r="B18" s="200"/>
      <c r="C18" s="200"/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7"/>
      <c r="W18" s="224"/>
      <c r="X18" s="224"/>
      <c r="Y18" s="107" t="s">
        <v>7</v>
      </c>
      <c r="Z18" s="224"/>
      <c r="AA18" s="224"/>
      <c r="AB18" s="107" t="s">
        <v>8</v>
      </c>
      <c r="AC18" s="221" t="s">
        <v>535</v>
      </c>
      <c r="AD18" s="222"/>
      <c r="AE18" s="222"/>
      <c r="AF18" s="223"/>
    </row>
    <row r="19" spans="1:33">
      <c r="A19" s="201"/>
      <c r="B19" s="202"/>
      <c r="C19" s="202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20"/>
      <c r="W19" s="149"/>
      <c r="X19" s="149"/>
      <c r="Y19" s="108" t="s">
        <v>7</v>
      </c>
      <c r="Z19" s="149"/>
      <c r="AA19" s="149"/>
      <c r="AB19" s="108" t="s">
        <v>8</v>
      </c>
      <c r="AC19" s="212" t="s">
        <v>535</v>
      </c>
      <c r="AD19" s="213"/>
      <c r="AE19" s="213"/>
      <c r="AF19" s="214"/>
    </row>
    <row r="20" spans="1:33">
      <c r="A20" s="185" t="s">
        <v>621</v>
      </c>
      <c r="B20" s="186"/>
      <c r="C20" s="186"/>
      <c r="D20" s="134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6"/>
      <c r="W20" s="149"/>
      <c r="X20" s="149"/>
      <c r="Y20" s="108" t="s">
        <v>7</v>
      </c>
      <c r="Z20" s="149"/>
      <c r="AA20" s="149"/>
      <c r="AB20" s="108" t="s">
        <v>8</v>
      </c>
      <c r="AC20" s="212" t="s">
        <v>535</v>
      </c>
      <c r="AD20" s="213"/>
      <c r="AE20" s="213"/>
      <c r="AF20" s="214"/>
      <c r="AG20" s="36"/>
    </row>
    <row r="21" spans="1:33">
      <c r="A21" s="185"/>
      <c r="B21" s="186"/>
      <c r="C21" s="186"/>
      <c r="D21" s="191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3"/>
      <c r="W21" s="149"/>
      <c r="X21" s="149"/>
      <c r="Y21" s="108" t="s">
        <v>7</v>
      </c>
      <c r="Z21" s="149"/>
      <c r="AA21" s="149"/>
      <c r="AB21" s="108" t="s">
        <v>8</v>
      </c>
      <c r="AC21" s="212" t="s">
        <v>535</v>
      </c>
      <c r="AD21" s="213"/>
      <c r="AE21" s="213"/>
      <c r="AF21" s="214"/>
      <c r="AG21" s="62"/>
    </row>
    <row r="22" spans="1:33" s="1" customFormat="1">
      <c r="A22" s="147" t="s">
        <v>621</v>
      </c>
      <c r="B22" s="148"/>
      <c r="C22" s="148"/>
      <c r="D22" s="235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7"/>
      <c r="W22" s="149"/>
      <c r="X22" s="149"/>
      <c r="Y22" s="108" t="s">
        <v>7</v>
      </c>
      <c r="Z22" s="149"/>
      <c r="AA22" s="149"/>
      <c r="AB22" s="108" t="s">
        <v>8</v>
      </c>
      <c r="AC22" s="212" t="s">
        <v>535</v>
      </c>
      <c r="AD22" s="213"/>
      <c r="AE22" s="213"/>
      <c r="AF22" s="214"/>
      <c r="AG22" s="62"/>
    </row>
    <row r="23" spans="1:33" s="1" customFormat="1">
      <c r="A23" s="147"/>
      <c r="B23" s="148"/>
      <c r="C23" s="148"/>
      <c r="D23" s="238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40"/>
      <c r="W23" s="149"/>
      <c r="X23" s="149"/>
      <c r="Y23" s="108" t="s">
        <v>7</v>
      </c>
      <c r="Z23" s="149"/>
      <c r="AA23" s="149"/>
      <c r="AB23" s="108" t="s">
        <v>8</v>
      </c>
      <c r="AC23" s="212" t="s">
        <v>535</v>
      </c>
      <c r="AD23" s="213"/>
      <c r="AE23" s="213"/>
      <c r="AF23" s="214"/>
      <c r="AG23" s="62"/>
    </row>
    <row r="24" spans="1:33" s="1" customFormat="1">
      <c r="A24" s="147" t="s">
        <v>622</v>
      </c>
      <c r="B24" s="148"/>
      <c r="C24" s="148"/>
      <c r="D24" s="235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7"/>
      <c r="W24" s="149"/>
      <c r="X24" s="149"/>
      <c r="Y24" s="108" t="s">
        <v>7</v>
      </c>
      <c r="Z24" s="149"/>
      <c r="AA24" s="149"/>
      <c r="AB24" s="108" t="s">
        <v>8</v>
      </c>
      <c r="AC24" s="212" t="s">
        <v>535</v>
      </c>
      <c r="AD24" s="213"/>
      <c r="AE24" s="213"/>
      <c r="AF24" s="214"/>
      <c r="AG24" s="62"/>
    </row>
    <row r="25" spans="1:33" s="1" customFormat="1">
      <c r="A25" s="147"/>
      <c r="B25" s="148"/>
      <c r="C25" s="148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40"/>
      <c r="W25" s="149"/>
      <c r="X25" s="149"/>
      <c r="Y25" s="108" t="s">
        <v>7</v>
      </c>
      <c r="Z25" s="149"/>
      <c r="AA25" s="149"/>
      <c r="AB25" s="108" t="s">
        <v>8</v>
      </c>
      <c r="AC25" s="212" t="s">
        <v>535</v>
      </c>
      <c r="AD25" s="213"/>
      <c r="AE25" s="213"/>
      <c r="AF25" s="214"/>
      <c r="AG25" s="62"/>
    </row>
    <row r="26" spans="1:33" s="1" customFormat="1" ht="14.25" customHeight="1">
      <c r="A26" s="147" t="s">
        <v>620</v>
      </c>
      <c r="B26" s="148"/>
      <c r="C26" s="148"/>
      <c r="D26" s="235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7"/>
      <c r="W26" s="149"/>
      <c r="X26" s="149"/>
      <c r="Y26" s="108" t="s">
        <v>7</v>
      </c>
      <c r="Z26" s="149"/>
      <c r="AA26" s="149"/>
      <c r="AB26" s="108" t="s">
        <v>8</v>
      </c>
      <c r="AC26" s="212" t="s">
        <v>535</v>
      </c>
      <c r="AD26" s="213"/>
      <c r="AE26" s="213"/>
      <c r="AF26" s="214"/>
      <c r="AG26" s="62"/>
    </row>
    <row r="27" spans="1:33" s="1" customFormat="1">
      <c r="A27" s="147"/>
      <c r="B27" s="148"/>
      <c r="C27" s="148"/>
      <c r="D27" s="238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40"/>
      <c r="W27" s="149"/>
      <c r="X27" s="149"/>
      <c r="Y27" s="108" t="s">
        <v>7</v>
      </c>
      <c r="Z27" s="149"/>
      <c r="AA27" s="149"/>
      <c r="AB27" s="108" t="s">
        <v>8</v>
      </c>
      <c r="AC27" s="212" t="s">
        <v>535</v>
      </c>
      <c r="AD27" s="213"/>
      <c r="AE27" s="213"/>
      <c r="AF27" s="214"/>
      <c r="AG27" s="62"/>
    </row>
    <row r="28" spans="1:33" s="1" customFormat="1" ht="14.25" customHeight="1">
      <c r="A28" s="185" t="s">
        <v>622</v>
      </c>
      <c r="B28" s="186"/>
      <c r="C28" s="186"/>
      <c r="D28" s="235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7"/>
      <c r="W28" s="149"/>
      <c r="X28" s="149"/>
      <c r="Y28" s="108" t="s">
        <v>7</v>
      </c>
      <c r="Z28" s="149"/>
      <c r="AA28" s="149"/>
      <c r="AB28" s="108" t="s">
        <v>8</v>
      </c>
      <c r="AC28" s="212" t="s">
        <v>535</v>
      </c>
      <c r="AD28" s="213"/>
      <c r="AE28" s="213"/>
      <c r="AF28" s="214"/>
      <c r="AG28" s="62"/>
    </row>
    <row r="29" spans="1:33" s="1" customFormat="1">
      <c r="A29" s="185"/>
      <c r="B29" s="186"/>
      <c r="C29" s="186"/>
      <c r="D29" s="238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40"/>
      <c r="W29" s="149"/>
      <c r="X29" s="149"/>
      <c r="Y29" s="108" t="s">
        <v>7</v>
      </c>
      <c r="Z29" s="149"/>
      <c r="AA29" s="149"/>
      <c r="AB29" s="108" t="s">
        <v>8</v>
      </c>
      <c r="AC29" s="212" t="s">
        <v>535</v>
      </c>
      <c r="AD29" s="213"/>
      <c r="AE29" s="213"/>
      <c r="AF29" s="214"/>
      <c r="AG29" s="62"/>
    </row>
    <row r="30" spans="1:33">
      <c r="A30" s="270" t="s">
        <v>30</v>
      </c>
      <c r="B30" s="271"/>
      <c r="C30" s="271"/>
      <c r="D30" s="262" t="s">
        <v>31</v>
      </c>
      <c r="E30" s="263"/>
      <c r="F30" s="263"/>
      <c r="G30" s="264"/>
      <c r="H30" s="140" t="s">
        <v>1071</v>
      </c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267" t="s">
        <v>32</v>
      </c>
      <c r="U30" s="267"/>
      <c r="V30" s="267"/>
      <c r="W30" s="267"/>
      <c r="X30" s="268" t="s">
        <v>1071</v>
      </c>
      <c r="Y30" s="268"/>
      <c r="Z30" s="268"/>
      <c r="AA30" s="268"/>
      <c r="AB30" s="268"/>
      <c r="AC30" s="268"/>
      <c r="AD30" s="268"/>
      <c r="AE30" s="268"/>
      <c r="AF30" s="269"/>
    </row>
    <row r="31" spans="1:33" ht="14" thickBot="1">
      <c r="A31" s="272"/>
      <c r="B31" s="273"/>
      <c r="C31" s="273"/>
      <c r="D31" s="274" t="s">
        <v>33</v>
      </c>
      <c r="E31" s="265"/>
      <c r="F31" s="265"/>
      <c r="G31" s="266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65" t="s">
        <v>34</v>
      </c>
      <c r="U31" s="265"/>
      <c r="V31" s="265"/>
      <c r="W31" s="266"/>
      <c r="X31" s="279"/>
      <c r="Y31" s="280"/>
      <c r="Z31" s="109" t="s">
        <v>7</v>
      </c>
      <c r="AA31" s="276"/>
      <c r="AB31" s="277"/>
      <c r="AC31" s="110" t="s">
        <v>8</v>
      </c>
      <c r="AD31" s="278"/>
      <c r="AE31" s="277"/>
      <c r="AF31" s="111" t="s">
        <v>9</v>
      </c>
      <c r="AG31" s="10"/>
    </row>
    <row r="32" spans="1:33" ht="6.5" customHeight="1"/>
    <row r="33" spans="1:34" s="1" customFormat="1" ht="19.5">
      <c r="A33" s="5" t="s">
        <v>36</v>
      </c>
      <c r="B33" s="5"/>
      <c r="D33" s="1" t="s">
        <v>35</v>
      </c>
    </row>
    <row r="34" spans="1:34" ht="14" thickBot="1">
      <c r="A34" t="s">
        <v>612</v>
      </c>
    </row>
    <row r="35" spans="1:34" s="1" customFormat="1">
      <c r="A35" s="256" t="s">
        <v>37</v>
      </c>
      <c r="B35" s="257"/>
      <c r="C35" s="257"/>
      <c r="D35" s="257"/>
      <c r="E35" s="257"/>
      <c r="F35" s="257"/>
      <c r="G35" s="8"/>
      <c r="H35" s="257" t="s">
        <v>39</v>
      </c>
      <c r="I35" s="257"/>
      <c r="J35" s="257"/>
      <c r="K35" s="257"/>
      <c r="L35" s="257"/>
      <c r="M35" s="258"/>
      <c r="N35" s="259" t="s">
        <v>42</v>
      </c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1"/>
      <c r="AD35" s="121" t="s">
        <v>474</v>
      </c>
      <c r="AE35" s="122"/>
      <c r="AF35" s="123"/>
    </row>
    <row r="36" spans="1:34" s="1" customFormat="1" ht="14.25" customHeight="1">
      <c r="A36" s="281"/>
      <c r="B36" s="282"/>
      <c r="C36" s="285" t="s">
        <v>7</v>
      </c>
      <c r="D36" s="149"/>
      <c r="E36" s="149"/>
      <c r="F36" s="285" t="s">
        <v>8</v>
      </c>
      <c r="G36" s="286" t="s">
        <v>38</v>
      </c>
      <c r="H36" s="287" t="s">
        <v>535</v>
      </c>
      <c r="I36" s="287"/>
      <c r="J36" s="287"/>
      <c r="K36" s="287"/>
      <c r="L36" s="287"/>
      <c r="M36" s="287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9"/>
      <c r="AD36" s="292" t="s">
        <v>535</v>
      </c>
      <c r="AE36" s="288"/>
      <c r="AF36" s="293"/>
    </row>
    <row r="37" spans="1:34" s="1" customFormat="1">
      <c r="A37" s="283"/>
      <c r="B37" s="284"/>
      <c r="C37" s="285"/>
      <c r="D37" s="149"/>
      <c r="E37" s="149"/>
      <c r="F37" s="285"/>
      <c r="G37" s="286"/>
      <c r="H37" s="297"/>
      <c r="I37" s="297"/>
      <c r="J37" s="112" t="s">
        <v>7</v>
      </c>
      <c r="K37" s="297"/>
      <c r="L37" s="297"/>
      <c r="M37" s="112" t="s">
        <v>8</v>
      </c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1"/>
      <c r="AD37" s="294"/>
      <c r="AE37" s="295"/>
      <c r="AF37" s="296"/>
    </row>
    <row r="38" spans="1:34" s="1" customFormat="1" ht="14.25" customHeight="1">
      <c r="A38" s="281"/>
      <c r="B38" s="282"/>
      <c r="C38" s="285" t="s">
        <v>7</v>
      </c>
      <c r="D38" s="149"/>
      <c r="E38" s="149"/>
      <c r="F38" s="285" t="s">
        <v>8</v>
      </c>
      <c r="G38" s="286" t="s">
        <v>38</v>
      </c>
      <c r="H38" s="287" t="s">
        <v>535</v>
      </c>
      <c r="I38" s="287"/>
      <c r="J38" s="287"/>
      <c r="K38" s="287"/>
      <c r="L38" s="287"/>
      <c r="M38" s="287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9"/>
      <c r="AD38" s="292" t="s">
        <v>535</v>
      </c>
      <c r="AE38" s="288"/>
      <c r="AF38" s="293"/>
    </row>
    <row r="39" spans="1:34" s="1" customFormat="1">
      <c r="A39" s="283"/>
      <c r="B39" s="284"/>
      <c r="C39" s="285"/>
      <c r="D39" s="149"/>
      <c r="E39" s="149"/>
      <c r="F39" s="285"/>
      <c r="G39" s="286"/>
      <c r="H39" s="297"/>
      <c r="I39" s="297"/>
      <c r="J39" s="112" t="s">
        <v>7</v>
      </c>
      <c r="K39" s="297"/>
      <c r="L39" s="297"/>
      <c r="M39" s="112" t="s">
        <v>8</v>
      </c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1"/>
      <c r="AD39" s="294"/>
      <c r="AE39" s="295"/>
      <c r="AF39" s="296"/>
    </row>
    <row r="40" spans="1:34" s="1" customFormat="1" ht="14.25" customHeight="1">
      <c r="A40" s="281"/>
      <c r="B40" s="282"/>
      <c r="C40" s="285" t="s">
        <v>7</v>
      </c>
      <c r="D40" s="149"/>
      <c r="E40" s="149"/>
      <c r="F40" s="285" t="s">
        <v>8</v>
      </c>
      <c r="G40" s="286" t="s">
        <v>38</v>
      </c>
      <c r="H40" s="287" t="s">
        <v>535</v>
      </c>
      <c r="I40" s="287"/>
      <c r="J40" s="287"/>
      <c r="K40" s="287"/>
      <c r="L40" s="287"/>
      <c r="M40" s="287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9"/>
      <c r="AD40" s="292" t="s">
        <v>535</v>
      </c>
      <c r="AE40" s="288"/>
      <c r="AF40" s="293"/>
    </row>
    <row r="41" spans="1:34" s="1" customFormat="1">
      <c r="A41" s="283"/>
      <c r="B41" s="284"/>
      <c r="C41" s="285"/>
      <c r="D41" s="149"/>
      <c r="E41" s="149"/>
      <c r="F41" s="285"/>
      <c r="G41" s="286"/>
      <c r="H41" s="297"/>
      <c r="I41" s="297"/>
      <c r="J41" s="112" t="s">
        <v>7</v>
      </c>
      <c r="K41" s="297"/>
      <c r="L41" s="297"/>
      <c r="M41" s="112" t="s">
        <v>8</v>
      </c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1"/>
      <c r="AD41" s="294"/>
      <c r="AE41" s="295"/>
      <c r="AF41" s="296"/>
    </row>
    <row r="42" spans="1:34" s="1" customFormat="1" ht="14.25" customHeight="1">
      <c r="A42" s="281"/>
      <c r="B42" s="282"/>
      <c r="C42" s="285" t="s">
        <v>7</v>
      </c>
      <c r="D42" s="149"/>
      <c r="E42" s="149"/>
      <c r="F42" s="285" t="s">
        <v>8</v>
      </c>
      <c r="G42" s="286" t="s">
        <v>38</v>
      </c>
      <c r="H42" s="287" t="s">
        <v>535</v>
      </c>
      <c r="I42" s="287"/>
      <c r="J42" s="287"/>
      <c r="K42" s="287"/>
      <c r="L42" s="287"/>
      <c r="M42" s="287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9"/>
      <c r="AD42" s="292" t="s">
        <v>535</v>
      </c>
      <c r="AE42" s="288"/>
      <c r="AF42" s="293"/>
    </row>
    <row r="43" spans="1:34" s="1" customFormat="1">
      <c r="A43" s="283"/>
      <c r="B43" s="284"/>
      <c r="C43" s="285"/>
      <c r="D43" s="149"/>
      <c r="E43" s="149"/>
      <c r="F43" s="285"/>
      <c r="G43" s="286"/>
      <c r="H43" s="297"/>
      <c r="I43" s="297"/>
      <c r="J43" s="112" t="s">
        <v>7</v>
      </c>
      <c r="K43" s="297"/>
      <c r="L43" s="297"/>
      <c r="M43" s="112" t="s">
        <v>8</v>
      </c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1"/>
      <c r="AD43" s="294"/>
      <c r="AE43" s="295"/>
      <c r="AF43" s="296"/>
    </row>
    <row r="44" spans="1:34" s="1" customFormat="1" ht="14.25" customHeight="1">
      <c r="A44" s="281"/>
      <c r="B44" s="282"/>
      <c r="C44" s="285" t="s">
        <v>7</v>
      </c>
      <c r="D44" s="149"/>
      <c r="E44" s="149"/>
      <c r="F44" s="285" t="s">
        <v>8</v>
      </c>
      <c r="G44" s="286" t="s">
        <v>38</v>
      </c>
      <c r="H44" s="287" t="s">
        <v>535</v>
      </c>
      <c r="I44" s="287"/>
      <c r="J44" s="287"/>
      <c r="K44" s="287"/>
      <c r="L44" s="287"/>
      <c r="M44" s="287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9"/>
      <c r="AD44" s="292" t="s">
        <v>535</v>
      </c>
      <c r="AE44" s="288"/>
      <c r="AF44" s="293"/>
      <c r="AH44" s="318"/>
    </row>
    <row r="45" spans="1:34" s="1" customFormat="1">
      <c r="A45" s="283"/>
      <c r="B45" s="284"/>
      <c r="C45" s="285"/>
      <c r="D45" s="149"/>
      <c r="E45" s="149"/>
      <c r="F45" s="285"/>
      <c r="G45" s="286"/>
      <c r="H45" s="297"/>
      <c r="I45" s="297"/>
      <c r="J45" s="112" t="s">
        <v>7</v>
      </c>
      <c r="K45" s="297"/>
      <c r="L45" s="297"/>
      <c r="M45" s="112" t="s">
        <v>8</v>
      </c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1"/>
      <c r="AD45" s="294"/>
      <c r="AE45" s="295"/>
      <c r="AF45" s="296"/>
      <c r="AH45" s="318"/>
    </row>
    <row r="46" spans="1:34" s="49" customFormat="1" ht="14.25" customHeight="1">
      <c r="A46" s="281"/>
      <c r="B46" s="282"/>
      <c r="C46" s="285" t="s">
        <v>7</v>
      </c>
      <c r="D46" s="149"/>
      <c r="E46" s="149"/>
      <c r="F46" s="285" t="s">
        <v>8</v>
      </c>
      <c r="G46" s="286" t="s">
        <v>38</v>
      </c>
      <c r="H46" s="287" t="s">
        <v>535</v>
      </c>
      <c r="I46" s="287"/>
      <c r="J46" s="287"/>
      <c r="K46" s="287"/>
      <c r="L46" s="287"/>
      <c r="M46" s="287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9"/>
      <c r="AD46" s="292" t="s">
        <v>535</v>
      </c>
      <c r="AE46" s="288"/>
      <c r="AF46" s="293"/>
    </row>
    <row r="47" spans="1:34" s="49" customFormat="1">
      <c r="A47" s="283"/>
      <c r="B47" s="284"/>
      <c r="C47" s="285"/>
      <c r="D47" s="149"/>
      <c r="E47" s="149"/>
      <c r="F47" s="285"/>
      <c r="G47" s="286"/>
      <c r="H47" s="297"/>
      <c r="I47" s="297"/>
      <c r="J47" s="112" t="s">
        <v>7</v>
      </c>
      <c r="K47" s="297"/>
      <c r="L47" s="297"/>
      <c r="M47" s="112" t="s">
        <v>8</v>
      </c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1"/>
      <c r="AD47" s="294"/>
      <c r="AE47" s="295"/>
      <c r="AF47" s="296"/>
    </row>
    <row r="48" spans="1:34" s="49" customFormat="1" ht="14.25" customHeight="1">
      <c r="A48" s="281"/>
      <c r="B48" s="282"/>
      <c r="C48" s="285" t="s">
        <v>7</v>
      </c>
      <c r="D48" s="149"/>
      <c r="E48" s="149"/>
      <c r="F48" s="285" t="s">
        <v>8</v>
      </c>
      <c r="G48" s="286" t="s">
        <v>38</v>
      </c>
      <c r="H48" s="287" t="s">
        <v>535</v>
      </c>
      <c r="I48" s="287"/>
      <c r="J48" s="287"/>
      <c r="K48" s="287"/>
      <c r="L48" s="287"/>
      <c r="M48" s="287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9"/>
      <c r="AD48" s="292" t="s">
        <v>535</v>
      </c>
      <c r="AE48" s="288"/>
      <c r="AF48" s="293"/>
    </row>
    <row r="49" spans="1:37" s="49" customFormat="1">
      <c r="A49" s="283"/>
      <c r="B49" s="284"/>
      <c r="C49" s="285"/>
      <c r="D49" s="149"/>
      <c r="E49" s="149"/>
      <c r="F49" s="285"/>
      <c r="G49" s="286"/>
      <c r="H49" s="297"/>
      <c r="I49" s="297"/>
      <c r="J49" s="112" t="s">
        <v>7</v>
      </c>
      <c r="K49" s="297"/>
      <c r="L49" s="297"/>
      <c r="M49" s="112" t="s">
        <v>8</v>
      </c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1"/>
      <c r="AD49" s="294"/>
      <c r="AE49" s="295"/>
      <c r="AF49" s="296"/>
    </row>
    <row r="50" spans="1:37" s="49" customFormat="1" ht="14.25" customHeight="1">
      <c r="A50" s="281"/>
      <c r="B50" s="282"/>
      <c r="C50" s="285" t="s">
        <v>7</v>
      </c>
      <c r="D50" s="149"/>
      <c r="E50" s="149"/>
      <c r="F50" s="285" t="s">
        <v>8</v>
      </c>
      <c r="G50" s="286" t="s">
        <v>38</v>
      </c>
      <c r="H50" s="287" t="s">
        <v>535</v>
      </c>
      <c r="I50" s="287"/>
      <c r="J50" s="287"/>
      <c r="K50" s="287"/>
      <c r="L50" s="287"/>
      <c r="M50" s="287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9"/>
      <c r="AD50" s="292" t="s">
        <v>535</v>
      </c>
      <c r="AE50" s="288"/>
      <c r="AF50" s="293"/>
      <c r="AG50" s="324"/>
      <c r="AH50" s="325"/>
      <c r="AI50" s="325"/>
      <c r="AJ50" s="325"/>
      <c r="AK50" s="325"/>
    </row>
    <row r="51" spans="1:37" s="49" customFormat="1">
      <c r="A51" s="283"/>
      <c r="B51" s="284"/>
      <c r="C51" s="285"/>
      <c r="D51" s="149"/>
      <c r="E51" s="149"/>
      <c r="F51" s="285"/>
      <c r="G51" s="286"/>
      <c r="H51" s="297"/>
      <c r="I51" s="297"/>
      <c r="J51" s="112" t="s">
        <v>7</v>
      </c>
      <c r="K51" s="297"/>
      <c r="L51" s="297"/>
      <c r="M51" s="112" t="s">
        <v>8</v>
      </c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1"/>
      <c r="AD51" s="294"/>
      <c r="AE51" s="295"/>
      <c r="AF51" s="296"/>
      <c r="AG51" s="324"/>
      <c r="AH51" s="325"/>
      <c r="AI51" s="325"/>
      <c r="AJ51" s="325"/>
      <c r="AK51" s="325"/>
    </row>
    <row r="52" spans="1:37" s="1" customFormat="1">
      <c r="A52" s="298" t="s">
        <v>41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67"/>
      <c r="AE52" s="267"/>
      <c r="AF52" s="300"/>
    </row>
    <row r="53" spans="1:37" s="1" customFormat="1" ht="14.25" customHeight="1">
      <c r="A53" s="301"/>
      <c r="B53" s="170"/>
      <c r="C53" s="303" t="s">
        <v>7</v>
      </c>
      <c r="D53" s="305"/>
      <c r="E53" s="305"/>
      <c r="F53" s="307" t="s">
        <v>8</v>
      </c>
      <c r="G53" s="309" t="s">
        <v>38</v>
      </c>
      <c r="H53" s="287" t="s">
        <v>535</v>
      </c>
      <c r="I53" s="287"/>
      <c r="J53" s="287"/>
      <c r="K53" s="287"/>
      <c r="L53" s="287"/>
      <c r="M53" s="287"/>
      <c r="N53" s="311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9"/>
      <c r="AD53" s="292" t="s">
        <v>535</v>
      </c>
      <c r="AE53" s="288"/>
      <c r="AF53" s="293"/>
    </row>
    <row r="54" spans="1:37" s="1" customFormat="1" ht="14" thickBot="1">
      <c r="A54" s="302"/>
      <c r="B54" s="280"/>
      <c r="C54" s="304"/>
      <c r="D54" s="306"/>
      <c r="E54" s="306"/>
      <c r="F54" s="308"/>
      <c r="G54" s="310"/>
      <c r="H54" s="317"/>
      <c r="I54" s="317"/>
      <c r="J54" s="113" t="s">
        <v>7</v>
      </c>
      <c r="K54" s="317"/>
      <c r="L54" s="317"/>
      <c r="M54" s="113" t="s">
        <v>8</v>
      </c>
      <c r="N54" s="312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4"/>
      <c r="AD54" s="315"/>
      <c r="AE54" s="313"/>
      <c r="AF54" s="316"/>
      <c r="AG54" s="10"/>
      <c r="AH54" s="10"/>
    </row>
    <row r="55" spans="1:37" ht="14" thickBot="1"/>
    <row r="56" spans="1:37">
      <c r="A56" s="243" t="s">
        <v>43</v>
      </c>
      <c r="B56" s="244"/>
      <c r="C56" s="244"/>
      <c r="D56" s="253" t="s">
        <v>561</v>
      </c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5"/>
    </row>
    <row r="57" spans="1:37">
      <c r="A57" s="245" t="s">
        <v>44</v>
      </c>
      <c r="B57" s="133"/>
      <c r="C57" s="133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7"/>
    </row>
    <row r="58" spans="1:37" ht="14" thickBot="1">
      <c r="A58" s="242" t="s">
        <v>45</v>
      </c>
      <c r="B58" s="241"/>
      <c r="C58" s="241"/>
      <c r="D58" s="241" t="s">
        <v>46</v>
      </c>
      <c r="E58" s="241"/>
      <c r="F58" s="241"/>
      <c r="G58" s="248"/>
      <c r="H58" s="249"/>
      <c r="I58" s="249"/>
      <c r="J58" s="249"/>
      <c r="K58" s="249"/>
      <c r="L58" s="249"/>
      <c r="M58" s="249"/>
      <c r="N58" s="249"/>
      <c r="O58" s="251"/>
      <c r="P58" s="252" t="s">
        <v>47</v>
      </c>
      <c r="Q58" s="125"/>
      <c r="R58" s="125"/>
      <c r="S58" s="125"/>
      <c r="T58" s="125"/>
      <c r="U58" s="126"/>
      <c r="V58" s="248"/>
      <c r="W58" s="249"/>
      <c r="X58" s="249"/>
      <c r="Y58" s="249"/>
      <c r="Z58" s="249"/>
      <c r="AA58" s="249"/>
      <c r="AB58" s="249"/>
      <c r="AC58" s="249"/>
      <c r="AD58" s="249"/>
      <c r="AE58" s="249"/>
      <c r="AF58" s="250"/>
    </row>
    <row r="59" spans="1:37" s="49" customFormat="1">
      <c r="A59" s="104"/>
      <c r="B59" s="104"/>
      <c r="C59" s="104"/>
      <c r="D59" s="104"/>
      <c r="E59" s="104"/>
      <c r="F59" s="104"/>
      <c r="G59" s="93"/>
      <c r="H59" s="93"/>
      <c r="I59" s="93"/>
      <c r="J59" s="93"/>
      <c r="K59" s="93"/>
      <c r="L59" s="93"/>
      <c r="M59" s="93"/>
      <c r="N59" s="93"/>
      <c r="O59" s="93"/>
      <c r="P59" s="105"/>
      <c r="Q59" s="105"/>
      <c r="R59" s="105"/>
      <c r="S59" s="105"/>
      <c r="T59" s="105"/>
      <c r="U59" s="105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</row>
    <row r="60" spans="1:37" s="49" customFormat="1">
      <c r="A60" s="104"/>
      <c r="B60" s="104"/>
      <c r="C60" s="104"/>
      <c r="D60" s="104"/>
      <c r="E60" s="104"/>
      <c r="F60" s="104"/>
      <c r="G60" s="93"/>
      <c r="H60" s="93"/>
      <c r="I60" s="93"/>
      <c r="J60" s="93"/>
      <c r="K60" s="93"/>
      <c r="L60" s="93"/>
      <c r="M60" s="93"/>
      <c r="N60" s="93"/>
      <c r="O60" s="93"/>
      <c r="P60" s="105"/>
      <c r="Q60" s="105"/>
      <c r="R60" s="105"/>
      <c r="S60" s="105"/>
      <c r="T60" s="105"/>
      <c r="U60" s="105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</row>
    <row r="61" spans="1:37" s="49" customFormat="1">
      <c r="A61" s="104"/>
      <c r="B61" s="104"/>
      <c r="C61" s="104"/>
      <c r="D61" s="104"/>
      <c r="E61" s="104"/>
      <c r="F61" s="104"/>
      <c r="G61" s="93"/>
      <c r="H61" s="93"/>
      <c r="I61" s="93"/>
      <c r="J61" s="93"/>
      <c r="K61" s="93"/>
      <c r="L61" s="93"/>
      <c r="M61" s="93"/>
      <c r="N61" s="93"/>
      <c r="O61" s="93"/>
      <c r="P61" s="105"/>
      <c r="Q61" s="105"/>
      <c r="R61" s="105"/>
      <c r="S61" s="105"/>
      <c r="T61" s="105"/>
      <c r="U61" s="105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</row>
    <row r="62" spans="1:37" s="49" customFormat="1">
      <c r="A62" s="104"/>
      <c r="B62" s="104"/>
      <c r="C62" s="104"/>
      <c r="D62" s="104"/>
      <c r="E62" s="104"/>
      <c r="F62" s="104"/>
      <c r="G62" s="93"/>
      <c r="H62" s="93"/>
      <c r="I62" s="93"/>
      <c r="J62" s="93"/>
      <c r="K62" s="93"/>
      <c r="L62" s="93"/>
      <c r="M62" s="93"/>
      <c r="N62" s="93"/>
      <c r="O62" s="93"/>
      <c r="P62" s="105"/>
      <c r="Q62" s="105"/>
      <c r="R62" s="105"/>
      <c r="S62" s="105"/>
      <c r="T62" s="105"/>
      <c r="U62" s="105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</row>
    <row r="63" spans="1:37" s="49" customFormat="1">
      <c r="A63" s="104"/>
      <c r="B63" s="104"/>
      <c r="C63" s="104"/>
      <c r="D63" s="104"/>
      <c r="E63" s="104"/>
      <c r="F63" s="104"/>
      <c r="G63" s="93"/>
      <c r="H63" s="93"/>
      <c r="I63" s="93"/>
      <c r="J63" s="93"/>
      <c r="K63" s="93"/>
      <c r="L63" s="93"/>
      <c r="M63" s="93"/>
      <c r="N63" s="93"/>
      <c r="O63" s="93"/>
      <c r="P63" s="105"/>
      <c r="Q63" s="105"/>
      <c r="R63" s="105"/>
      <c r="S63" s="105"/>
      <c r="T63" s="105"/>
      <c r="U63" s="105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</row>
    <row r="64" spans="1:37" s="49" customFormat="1">
      <c r="A64" s="104"/>
      <c r="B64" s="104"/>
      <c r="C64" s="104"/>
      <c r="D64" s="104"/>
      <c r="E64" s="104"/>
      <c r="F64" s="104"/>
      <c r="G64" s="93"/>
      <c r="H64" s="93"/>
      <c r="I64" s="93"/>
      <c r="J64" s="93"/>
      <c r="K64" s="93"/>
      <c r="L64" s="93"/>
      <c r="M64" s="93"/>
      <c r="N64" s="93"/>
      <c r="O64" s="93"/>
      <c r="P64" s="105"/>
      <c r="Q64" s="105"/>
      <c r="R64" s="105"/>
      <c r="S64" s="105"/>
      <c r="T64" s="105"/>
      <c r="U64" s="105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</row>
    <row r="65" spans="1:32" s="49" customFormat="1">
      <c r="A65" s="104"/>
      <c r="B65" s="104"/>
      <c r="C65" s="104"/>
      <c r="D65" s="104"/>
      <c r="E65" s="104"/>
      <c r="F65" s="104"/>
      <c r="G65" s="93"/>
      <c r="H65" s="93"/>
      <c r="I65" s="93"/>
      <c r="J65" s="93"/>
      <c r="K65" s="93"/>
      <c r="L65" s="93"/>
      <c r="M65" s="93"/>
      <c r="N65" s="93"/>
      <c r="O65" s="93"/>
      <c r="P65" s="105"/>
      <c r="Q65" s="105"/>
      <c r="R65" s="105"/>
      <c r="S65" s="105"/>
      <c r="T65" s="105"/>
      <c r="U65" s="105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</row>
    <row r="66" spans="1:32" s="49" customFormat="1">
      <c r="A66" s="104"/>
      <c r="B66" s="104"/>
      <c r="C66" s="104"/>
      <c r="D66" s="104"/>
      <c r="E66" s="104"/>
      <c r="F66" s="104"/>
      <c r="G66" s="93"/>
      <c r="H66" s="93"/>
      <c r="I66" s="93"/>
      <c r="J66" s="93"/>
      <c r="K66" s="93"/>
      <c r="L66" s="93"/>
      <c r="M66" s="93"/>
      <c r="N66" s="93"/>
      <c r="O66" s="93"/>
      <c r="P66" s="105"/>
      <c r="Q66" s="105"/>
      <c r="R66" s="105"/>
      <c r="S66" s="105"/>
      <c r="T66" s="105"/>
      <c r="U66" s="105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</row>
    <row r="67" spans="1:32" s="49" customFormat="1">
      <c r="A67" s="104"/>
      <c r="B67" s="104"/>
      <c r="C67" s="104"/>
      <c r="D67" s="104"/>
      <c r="E67" s="104"/>
      <c r="F67" s="104"/>
      <c r="G67" s="93"/>
      <c r="H67" s="93"/>
      <c r="I67" s="93"/>
      <c r="J67" s="93"/>
      <c r="K67" s="93"/>
      <c r="L67" s="93"/>
      <c r="M67" s="93"/>
      <c r="N67" s="93"/>
      <c r="O67" s="93"/>
      <c r="P67" s="105"/>
      <c r="Q67" s="105"/>
      <c r="R67" s="105"/>
      <c r="S67" s="105"/>
      <c r="T67" s="105"/>
      <c r="U67" s="105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</row>
    <row r="68" spans="1:32" s="49" customFormat="1">
      <c r="A68" s="104"/>
      <c r="B68" s="104"/>
      <c r="C68" s="104"/>
      <c r="D68" s="104"/>
      <c r="E68" s="104"/>
      <c r="F68" s="104"/>
      <c r="G68" s="93"/>
      <c r="H68" s="93"/>
      <c r="I68" s="93"/>
      <c r="J68" s="93"/>
      <c r="K68" s="93"/>
      <c r="L68" s="93"/>
      <c r="M68" s="93"/>
      <c r="N68" s="93"/>
      <c r="O68" s="93"/>
      <c r="P68" s="105"/>
      <c r="Q68" s="105"/>
      <c r="R68" s="105"/>
      <c r="S68" s="105"/>
      <c r="T68" s="105"/>
      <c r="U68" s="105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</row>
    <row r="69" spans="1:32" s="49" customFormat="1">
      <c r="A69" s="104"/>
      <c r="B69" s="104"/>
      <c r="C69" s="104"/>
      <c r="D69" s="104"/>
      <c r="E69" s="104"/>
      <c r="F69" s="104"/>
      <c r="G69" s="93"/>
      <c r="H69" s="93"/>
      <c r="I69" s="93"/>
      <c r="J69" s="93"/>
      <c r="K69" s="93"/>
      <c r="L69" s="93"/>
      <c r="M69" s="93"/>
      <c r="N69" s="93"/>
      <c r="O69" s="93"/>
      <c r="P69" s="105"/>
      <c r="Q69" s="105"/>
      <c r="R69" s="105"/>
      <c r="S69" s="105"/>
      <c r="T69" s="105"/>
      <c r="U69" s="105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</row>
    <row r="70" spans="1:32" s="49" customFormat="1">
      <c r="A70" s="104"/>
      <c r="B70" s="104"/>
      <c r="C70" s="104"/>
      <c r="D70" s="104"/>
      <c r="E70" s="104"/>
      <c r="F70" s="104"/>
      <c r="G70" s="93"/>
      <c r="H70" s="93"/>
      <c r="I70" s="93"/>
      <c r="J70" s="93"/>
      <c r="K70" s="93"/>
      <c r="L70" s="93"/>
      <c r="M70" s="93"/>
      <c r="N70" s="93"/>
      <c r="O70" s="93"/>
      <c r="P70" s="105"/>
      <c r="Q70" s="105"/>
      <c r="R70" s="105"/>
      <c r="S70" s="105"/>
      <c r="T70" s="105"/>
      <c r="U70" s="105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</row>
    <row r="71" spans="1:32" s="49" customFormat="1">
      <c r="A71" s="104"/>
      <c r="B71" s="104"/>
      <c r="C71" s="104"/>
      <c r="D71" s="104"/>
      <c r="E71" s="104"/>
      <c r="F71" s="104"/>
      <c r="G71" s="93"/>
      <c r="H71" s="93"/>
      <c r="I71" s="93"/>
      <c r="J71" s="93"/>
      <c r="K71" s="93"/>
      <c r="L71" s="93"/>
      <c r="M71" s="93"/>
      <c r="N71" s="93"/>
      <c r="O71" s="93"/>
      <c r="P71" s="105"/>
      <c r="Q71" s="105"/>
      <c r="R71" s="105"/>
      <c r="S71" s="105"/>
      <c r="T71" s="105"/>
      <c r="U71" s="105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</row>
    <row r="72" spans="1:32" s="49" customFormat="1">
      <c r="A72" s="104"/>
      <c r="B72" s="104"/>
      <c r="C72" s="104"/>
      <c r="D72" s="104"/>
      <c r="E72" s="104"/>
      <c r="F72" s="104"/>
      <c r="G72" s="93"/>
      <c r="H72" s="93"/>
      <c r="I72" s="93"/>
      <c r="J72" s="93"/>
      <c r="K72" s="93"/>
      <c r="L72" s="93"/>
      <c r="M72" s="93"/>
      <c r="N72" s="93"/>
      <c r="O72" s="93"/>
      <c r="P72" s="105"/>
      <c r="Q72" s="105"/>
      <c r="R72" s="105"/>
      <c r="S72" s="105"/>
      <c r="T72" s="105"/>
      <c r="U72" s="105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</row>
    <row r="73" spans="1:32" s="49" customFormat="1">
      <c r="A73" s="104"/>
      <c r="B73" s="104"/>
      <c r="C73" s="104"/>
      <c r="D73" s="104"/>
      <c r="E73" s="104"/>
      <c r="F73" s="104"/>
      <c r="G73" s="93"/>
      <c r="H73" s="93"/>
      <c r="I73" s="93"/>
      <c r="J73" s="93"/>
      <c r="K73" s="93"/>
      <c r="L73" s="93"/>
      <c r="M73" s="93"/>
      <c r="N73" s="93"/>
      <c r="O73" s="93"/>
      <c r="P73" s="105"/>
      <c r="Q73" s="105"/>
      <c r="R73" s="105"/>
      <c r="S73" s="105"/>
      <c r="T73" s="105"/>
      <c r="U73" s="105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</row>
    <row r="74" spans="1:32" s="49" customFormat="1">
      <c r="A74" s="104"/>
      <c r="B74" s="104"/>
      <c r="C74" s="104"/>
      <c r="D74" s="104"/>
      <c r="E74" s="104"/>
      <c r="F74" s="104"/>
      <c r="G74" s="93"/>
      <c r="H74" s="93"/>
      <c r="I74" s="93"/>
      <c r="J74" s="93"/>
      <c r="K74" s="93"/>
      <c r="L74" s="93"/>
      <c r="M74" s="93"/>
      <c r="N74" s="93"/>
      <c r="O74" s="93"/>
      <c r="P74" s="105"/>
      <c r="Q74" s="105"/>
      <c r="R74" s="105"/>
      <c r="S74" s="105"/>
      <c r="T74" s="105"/>
      <c r="U74" s="105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</row>
    <row r="75" spans="1:32" s="49" customFormat="1">
      <c r="A75" s="104"/>
      <c r="B75" s="104"/>
      <c r="C75" s="104"/>
      <c r="D75" s="104"/>
      <c r="E75" s="104"/>
      <c r="F75" s="104"/>
      <c r="G75" s="93"/>
      <c r="H75" s="93"/>
      <c r="I75" s="93"/>
      <c r="J75" s="93"/>
      <c r="K75" s="93"/>
      <c r="L75" s="93"/>
      <c r="M75" s="93"/>
      <c r="N75" s="93"/>
      <c r="O75" s="93"/>
      <c r="P75" s="105"/>
      <c r="Q75" s="105"/>
      <c r="R75" s="105"/>
      <c r="S75" s="105"/>
      <c r="T75" s="105"/>
      <c r="U75" s="105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</row>
    <row r="76" spans="1:32" s="49" customFormat="1">
      <c r="A76" s="104"/>
      <c r="B76" s="104"/>
      <c r="C76" s="104"/>
      <c r="D76" s="104"/>
      <c r="E76" s="104"/>
      <c r="F76" s="104"/>
      <c r="G76" s="93"/>
      <c r="H76" s="93"/>
      <c r="I76" s="93"/>
      <c r="J76" s="93"/>
      <c r="K76" s="93"/>
      <c r="L76" s="93"/>
      <c r="M76" s="93"/>
      <c r="N76" s="93"/>
      <c r="O76" s="93"/>
      <c r="P76" s="105"/>
      <c r="Q76" s="105"/>
      <c r="R76" s="105"/>
      <c r="S76" s="105"/>
      <c r="T76" s="105"/>
      <c r="U76" s="105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</row>
    <row r="77" spans="1:32" s="49" customFormat="1">
      <c r="A77" s="104"/>
      <c r="B77" s="104"/>
      <c r="C77" s="104"/>
      <c r="D77" s="104"/>
      <c r="E77" s="104"/>
      <c r="F77" s="104"/>
      <c r="G77" s="93"/>
      <c r="H77" s="93"/>
      <c r="I77" s="93"/>
      <c r="J77" s="93"/>
      <c r="K77" s="93"/>
      <c r="L77" s="93"/>
      <c r="M77" s="93"/>
      <c r="N77" s="93"/>
      <c r="O77" s="93"/>
      <c r="P77" s="105"/>
      <c r="Q77" s="105"/>
      <c r="R77" s="105"/>
      <c r="S77" s="105"/>
      <c r="T77" s="105"/>
      <c r="U77" s="105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</row>
    <row r="78" spans="1:32" s="49" customFormat="1">
      <c r="A78" s="104"/>
      <c r="B78" s="104"/>
      <c r="C78" s="104"/>
      <c r="D78" s="104"/>
      <c r="E78" s="104"/>
      <c r="F78" s="104"/>
      <c r="G78" s="93"/>
      <c r="H78" s="93"/>
      <c r="I78" s="93"/>
      <c r="J78" s="93"/>
      <c r="K78" s="93"/>
      <c r="L78" s="93"/>
      <c r="M78" s="93"/>
      <c r="N78" s="93"/>
      <c r="O78" s="93"/>
      <c r="P78" s="105"/>
      <c r="Q78" s="105"/>
      <c r="R78" s="105"/>
      <c r="S78" s="105"/>
      <c r="T78" s="105"/>
      <c r="U78" s="105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</row>
    <row r="79" spans="1:32" s="49" customFormat="1">
      <c r="A79" s="104"/>
      <c r="B79" s="104"/>
      <c r="C79" s="104"/>
      <c r="D79" s="104"/>
      <c r="E79" s="104"/>
      <c r="F79" s="104"/>
      <c r="G79" s="93"/>
      <c r="H79" s="93"/>
      <c r="I79" s="93"/>
      <c r="J79" s="93"/>
      <c r="K79" s="93"/>
      <c r="L79" s="93"/>
      <c r="M79" s="93"/>
      <c r="N79" s="93"/>
      <c r="O79" s="93"/>
      <c r="P79" s="105"/>
      <c r="Q79" s="105"/>
      <c r="R79" s="105"/>
      <c r="S79" s="105"/>
      <c r="T79" s="105"/>
      <c r="U79" s="105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</row>
    <row r="80" spans="1:32" s="49" customFormat="1">
      <c r="A80" s="104"/>
      <c r="B80" s="104"/>
      <c r="C80" s="104"/>
      <c r="D80" s="104"/>
      <c r="E80" s="104"/>
      <c r="F80" s="104"/>
      <c r="G80" s="93"/>
      <c r="H80" s="93"/>
      <c r="I80" s="93"/>
      <c r="J80" s="93"/>
      <c r="K80" s="93"/>
      <c r="L80" s="93"/>
      <c r="M80" s="93"/>
      <c r="N80" s="93"/>
      <c r="O80" s="93"/>
      <c r="P80" s="105"/>
      <c r="Q80" s="105"/>
      <c r="R80" s="105"/>
      <c r="S80" s="105"/>
      <c r="T80" s="105"/>
      <c r="U80" s="105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</row>
    <row r="81" spans="1:42" s="49" customFormat="1">
      <c r="A81" s="104"/>
      <c r="B81" s="104"/>
      <c r="C81" s="104"/>
      <c r="D81" s="104"/>
      <c r="E81" s="104"/>
      <c r="F81" s="104"/>
      <c r="G81" s="93"/>
      <c r="H81" s="93"/>
      <c r="I81" s="93"/>
      <c r="J81" s="93"/>
      <c r="K81" s="93"/>
      <c r="L81" s="93"/>
      <c r="M81" s="93"/>
      <c r="N81" s="93"/>
      <c r="O81" s="93"/>
      <c r="P81" s="105"/>
      <c r="Q81" s="105"/>
      <c r="R81" s="105"/>
      <c r="S81" s="105"/>
      <c r="T81" s="105"/>
      <c r="U81" s="105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</row>
    <row r="83" spans="1:42" ht="13.5" customHeight="1">
      <c r="AI83" s="96" t="s">
        <v>853</v>
      </c>
      <c r="AJ83" s="97" t="s">
        <v>854</v>
      </c>
      <c r="AK83" s="97" t="s">
        <v>855</v>
      </c>
      <c r="AL83" s="97" t="s">
        <v>856</v>
      </c>
      <c r="AM83" s="97" t="s">
        <v>857</v>
      </c>
      <c r="AN83" s="97" t="s">
        <v>858</v>
      </c>
      <c r="AO83" s="97" t="s">
        <v>859</v>
      </c>
      <c r="AP83" s="97" t="s">
        <v>860</v>
      </c>
    </row>
    <row r="84" spans="1:42" ht="13.5" customHeight="1">
      <c r="AI84" s="96" t="s">
        <v>861</v>
      </c>
      <c r="AJ84" s="96" t="s">
        <v>861</v>
      </c>
      <c r="AK84" s="96" t="s">
        <v>861</v>
      </c>
      <c r="AL84" s="96" t="s">
        <v>861</v>
      </c>
      <c r="AM84" s="96" t="s">
        <v>861</v>
      </c>
      <c r="AN84" s="96" t="s">
        <v>861</v>
      </c>
      <c r="AO84" s="96" t="s">
        <v>861</v>
      </c>
      <c r="AP84" s="96" t="s">
        <v>861</v>
      </c>
    </row>
    <row r="85" spans="1:42" ht="13.5" customHeight="1">
      <c r="AI85" s="98" t="s">
        <v>862</v>
      </c>
      <c r="AJ85" s="96" t="s">
        <v>863</v>
      </c>
      <c r="AK85" s="96" t="s">
        <v>864</v>
      </c>
      <c r="AL85" s="96" t="s">
        <v>865</v>
      </c>
      <c r="AM85" s="96" t="s">
        <v>866</v>
      </c>
      <c r="AN85" s="96" t="s">
        <v>867</v>
      </c>
      <c r="AO85" s="96" t="s">
        <v>868</v>
      </c>
      <c r="AP85" s="96" t="s">
        <v>869</v>
      </c>
    </row>
    <row r="86" spans="1:42" ht="13.5" customHeight="1">
      <c r="AI86" s="98" t="s">
        <v>862</v>
      </c>
      <c r="AJ86" s="96" t="s">
        <v>870</v>
      </c>
      <c r="AK86" s="96" t="s">
        <v>871</v>
      </c>
      <c r="AL86" s="96" t="s">
        <v>872</v>
      </c>
      <c r="AM86" s="96" t="s">
        <v>873</v>
      </c>
      <c r="AN86" s="96" t="s">
        <v>874</v>
      </c>
      <c r="AO86" s="96" t="s">
        <v>875</v>
      </c>
      <c r="AP86" s="96" t="s">
        <v>876</v>
      </c>
    </row>
    <row r="87" spans="1:42" ht="13.5" customHeight="1">
      <c r="AI87" s="98" t="s">
        <v>862</v>
      </c>
      <c r="AJ87" s="96" t="s">
        <v>877</v>
      </c>
      <c r="AK87" s="96" t="s">
        <v>878</v>
      </c>
      <c r="AL87" s="96" t="s">
        <v>879</v>
      </c>
      <c r="AM87" s="96" t="s">
        <v>880</v>
      </c>
      <c r="AN87" s="96" t="s">
        <v>881</v>
      </c>
      <c r="AO87" s="96" t="s">
        <v>882</v>
      </c>
      <c r="AP87" s="96" t="s">
        <v>883</v>
      </c>
    </row>
    <row r="88" spans="1:42" ht="13.5" customHeight="1">
      <c r="AI88" s="98" t="s">
        <v>862</v>
      </c>
      <c r="AJ88" s="96" t="s">
        <v>884</v>
      </c>
      <c r="AK88" s="96" t="s">
        <v>885</v>
      </c>
      <c r="AL88" s="96" t="s">
        <v>886</v>
      </c>
      <c r="AM88" s="96" t="s">
        <v>887</v>
      </c>
      <c r="AN88" s="96" t="s">
        <v>888</v>
      </c>
      <c r="AO88" s="96" t="s">
        <v>889</v>
      </c>
      <c r="AP88" s="96" t="s">
        <v>890</v>
      </c>
    </row>
    <row r="89" spans="1:42" ht="13.5" customHeight="1">
      <c r="AI89" s="98" t="s">
        <v>862</v>
      </c>
      <c r="AJ89" s="96" t="s">
        <v>891</v>
      </c>
      <c r="AK89" s="96" t="s">
        <v>892</v>
      </c>
      <c r="AL89" s="96" t="s">
        <v>893</v>
      </c>
      <c r="AM89" s="99" t="s">
        <v>894</v>
      </c>
      <c r="AN89" s="96" t="s">
        <v>895</v>
      </c>
      <c r="AO89" s="96" t="s">
        <v>896</v>
      </c>
      <c r="AP89" s="96" t="s">
        <v>897</v>
      </c>
    </row>
    <row r="90" spans="1:42" ht="13.5" customHeight="1">
      <c r="AI90" s="98" t="s">
        <v>862</v>
      </c>
      <c r="AJ90" s="96" t="s">
        <v>898</v>
      </c>
      <c r="AK90" s="96" t="s">
        <v>899</v>
      </c>
      <c r="AL90" s="96" t="s">
        <v>900</v>
      </c>
      <c r="AM90" s="100" t="s">
        <v>894</v>
      </c>
      <c r="AN90" s="96" t="s">
        <v>901</v>
      </c>
      <c r="AO90" s="96" t="s">
        <v>902</v>
      </c>
      <c r="AP90" s="100" t="s">
        <v>894</v>
      </c>
    </row>
    <row r="91" spans="1:42" ht="13.5" customHeight="1">
      <c r="AI91" s="98" t="s">
        <v>862</v>
      </c>
      <c r="AJ91" s="96" t="s">
        <v>903</v>
      </c>
      <c r="AK91" s="99" t="s">
        <v>894</v>
      </c>
      <c r="AL91" s="96" t="s">
        <v>904</v>
      </c>
      <c r="AM91" s="99" t="s">
        <v>894</v>
      </c>
      <c r="AN91" s="99" t="s">
        <v>894</v>
      </c>
      <c r="AO91" s="96" t="s">
        <v>905</v>
      </c>
      <c r="AP91" s="99" t="s">
        <v>894</v>
      </c>
    </row>
    <row r="92" spans="1:42" ht="13.5" customHeight="1">
      <c r="AI92" s="98" t="s">
        <v>862</v>
      </c>
      <c r="AJ92" s="96" t="s">
        <v>906</v>
      </c>
      <c r="AK92" s="100" t="s">
        <v>894</v>
      </c>
      <c r="AL92" s="96" t="s">
        <v>907</v>
      </c>
      <c r="AM92" s="100" t="s">
        <v>894</v>
      </c>
      <c r="AN92" s="100" t="s">
        <v>894</v>
      </c>
      <c r="AO92" s="96" t="s">
        <v>908</v>
      </c>
      <c r="AP92" s="100" t="s">
        <v>894</v>
      </c>
    </row>
    <row r="93" spans="1:42" ht="13.5" customHeight="1">
      <c r="AI93" s="98" t="s">
        <v>862</v>
      </c>
      <c r="AJ93" s="96" t="s">
        <v>909</v>
      </c>
      <c r="AK93" s="99" t="s">
        <v>894</v>
      </c>
      <c r="AL93" s="96" t="s">
        <v>910</v>
      </c>
      <c r="AM93" s="99" t="s">
        <v>894</v>
      </c>
      <c r="AN93" s="99" t="s">
        <v>894</v>
      </c>
      <c r="AO93" s="96" t="s">
        <v>911</v>
      </c>
      <c r="AP93" s="99" t="s">
        <v>894</v>
      </c>
    </row>
    <row r="94" spans="1:42" ht="13.5" customHeight="1">
      <c r="AI94" s="98" t="s">
        <v>862</v>
      </c>
      <c r="AJ94" s="96" t="s">
        <v>912</v>
      </c>
      <c r="AK94" s="100" t="s">
        <v>894</v>
      </c>
      <c r="AL94" s="96" t="s">
        <v>913</v>
      </c>
      <c r="AM94" s="100" t="s">
        <v>894</v>
      </c>
      <c r="AN94" s="100" t="s">
        <v>894</v>
      </c>
      <c r="AO94" s="96" t="s">
        <v>914</v>
      </c>
      <c r="AP94" s="100" t="s">
        <v>894</v>
      </c>
    </row>
    <row r="95" spans="1:42" ht="13.5" customHeight="1">
      <c r="AI95" s="98" t="s">
        <v>862</v>
      </c>
      <c r="AJ95" s="96" t="s">
        <v>915</v>
      </c>
      <c r="AK95" s="99" t="s">
        <v>894</v>
      </c>
      <c r="AL95" s="99" t="s">
        <v>894</v>
      </c>
      <c r="AM95" s="99" t="s">
        <v>894</v>
      </c>
      <c r="AN95" s="99" t="s">
        <v>894</v>
      </c>
      <c r="AO95" s="96" t="s">
        <v>916</v>
      </c>
      <c r="AP95" s="99" t="s">
        <v>894</v>
      </c>
    </row>
    <row r="96" spans="1:42" ht="13.5" customHeight="1">
      <c r="AI96" s="98" t="s">
        <v>862</v>
      </c>
      <c r="AJ96" s="96" t="s">
        <v>917</v>
      </c>
      <c r="AK96" s="100" t="s">
        <v>894</v>
      </c>
      <c r="AL96" s="100" t="s">
        <v>894</v>
      </c>
      <c r="AM96" s="100" t="s">
        <v>894</v>
      </c>
      <c r="AN96" s="100" t="s">
        <v>894</v>
      </c>
      <c r="AO96" s="96" t="s">
        <v>918</v>
      </c>
      <c r="AP96" s="100" t="s">
        <v>894</v>
      </c>
    </row>
    <row r="97" spans="35:42" ht="13.5" customHeight="1">
      <c r="AI97" s="98" t="s">
        <v>862</v>
      </c>
      <c r="AJ97" s="96" t="s">
        <v>919</v>
      </c>
      <c r="AK97" s="99" t="s">
        <v>894</v>
      </c>
      <c r="AL97" s="99" t="s">
        <v>894</v>
      </c>
      <c r="AM97" s="99" t="s">
        <v>894</v>
      </c>
      <c r="AN97" s="99" t="s">
        <v>894</v>
      </c>
      <c r="AO97" s="96" t="s">
        <v>920</v>
      </c>
      <c r="AP97" s="99" t="s">
        <v>894</v>
      </c>
    </row>
    <row r="98" spans="35:42" ht="13.5" customHeight="1">
      <c r="AI98" s="98" t="s">
        <v>862</v>
      </c>
      <c r="AJ98" s="96" t="s">
        <v>921</v>
      </c>
      <c r="AK98" s="100" t="s">
        <v>894</v>
      </c>
      <c r="AL98" s="100" t="s">
        <v>894</v>
      </c>
      <c r="AM98" s="100" t="s">
        <v>894</v>
      </c>
      <c r="AN98" s="100" t="s">
        <v>894</v>
      </c>
      <c r="AO98" s="96" t="s">
        <v>922</v>
      </c>
      <c r="AP98" s="100" t="s">
        <v>894</v>
      </c>
    </row>
    <row r="99" spans="35:42" ht="13.5" customHeight="1">
      <c r="AI99" s="49" t="s">
        <v>862</v>
      </c>
      <c r="AJ99" s="101" t="s">
        <v>923</v>
      </c>
      <c r="AK99" s="102" t="s">
        <v>894</v>
      </c>
      <c r="AL99" s="102" t="s">
        <v>894</v>
      </c>
      <c r="AM99" s="102" t="s">
        <v>894</v>
      </c>
      <c r="AN99" s="102" t="s">
        <v>894</v>
      </c>
      <c r="AO99" s="101" t="s">
        <v>924</v>
      </c>
      <c r="AP99" s="102" t="s">
        <v>894</v>
      </c>
    </row>
    <row r="100" spans="35:42" ht="13.5" customHeight="1">
      <c r="AI100" s="98" t="s">
        <v>862</v>
      </c>
      <c r="AJ100" s="96" t="s">
        <v>925</v>
      </c>
      <c r="AK100" s="100" t="s">
        <v>894</v>
      </c>
      <c r="AL100" s="100" t="s">
        <v>894</v>
      </c>
      <c r="AM100" s="100" t="s">
        <v>894</v>
      </c>
      <c r="AN100" s="100" t="s">
        <v>894</v>
      </c>
      <c r="AO100" s="96" t="s">
        <v>926</v>
      </c>
      <c r="AP100" s="100" t="s">
        <v>894</v>
      </c>
    </row>
    <row r="101" spans="35:42" ht="13.5" customHeight="1">
      <c r="AI101" s="98" t="s">
        <v>862</v>
      </c>
      <c r="AJ101" s="96" t="s">
        <v>927</v>
      </c>
      <c r="AK101" s="99" t="s">
        <v>894</v>
      </c>
      <c r="AL101" s="99" t="s">
        <v>894</v>
      </c>
      <c r="AM101" s="99" t="s">
        <v>894</v>
      </c>
      <c r="AN101" s="99" t="s">
        <v>894</v>
      </c>
      <c r="AO101" s="96" t="s">
        <v>928</v>
      </c>
      <c r="AP101" s="99" t="s">
        <v>894</v>
      </c>
    </row>
    <row r="102" spans="35:42" ht="13.5" customHeight="1">
      <c r="AI102" s="98" t="s">
        <v>862</v>
      </c>
      <c r="AJ102" s="96" t="s">
        <v>929</v>
      </c>
      <c r="AK102" s="100" t="s">
        <v>894</v>
      </c>
      <c r="AL102" s="100" t="s">
        <v>894</v>
      </c>
      <c r="AM102" s="100" t="s">
        <v>894</v>
      </c>
      <c r="AN102" s="100" t="s">
        <v>894</v>
      </c>
      <c r="AO102" s="96" t="s">
        <v>930</v>
      </c>
      <c r="AP102" s="100" t="s">
        <v>894</v>
      </c>
    </row>
    <row r="103" spans="35:42" ht="13.5" customHeight="1">
      <c r="AI103" s="98" t="s">
        <v>862</v>
      </c>
      <c r="AJ103" s="96" t="s">
        <v>931</v>
      </c>
      <c r="AK103" s="99" t="s">
        <v>894</v>
      </c>
      <c r="AL103" s="99" t="s">
        <v>894</v>
      </c>
      <c r="AM103" s="99" t="s">
        <v>894</v>
      </c>
      <c r="AN103" s="99" t="s">
        <v>894</v>
      </c>
      <c r="AO103" s="96" t="s">
        <v>932</v>
      </c>
      <c r="AP103" s="99" t="s">
        <v>894</v>
      </c>
    </row>
    <row r="104" spans="35:42" ht="13.5" customHeight="1">
      <c r="AI104" s="98" t="s">
        <v>862</v>
      </c>
      <c r="AJ104" s="96" t="s">
        <v>933</v>
      </c>
      <c r="AK104" s="100" t="s">
        <v>894</v>
      </c>
      <c r="AL104" s="100" t="s">
        <v>894</v>
      </c>
      <c r="AM104" s="100" t="s">
        <v>894</v>
      </c>
      <c r="AN104" s="100" t="s">
        <v>894</v>
      </c>
      <c r="AO104" s="96" t="s">
        <v>934</v>
      </c>
      <c r="AP104" s="100" t="s">
        <v>894</v>
      </c>
    </row>
    <row r="105" spans="35:42" ht="13.5" customHeight="1">
      <c r="AI105" s="98" t="s">
        <v>862</v>
      </c>
      <c r="AJ105" s="96" t="s">
        <v>935</v>
      </c>
      <c r="AK105" s="99" t="s">
        <v>894</v>
      </c>
      <c r="AL105" s="99" t="s">
        <v>894</v>
      </c>
      <c r="AM105" s="99" t="s">
        <v>894</v>
      </c>
      <c r="AN105" s="99" t="s">
        <v>894</v>
      </c>
      <c r="AO105" s="96" t="s">
        <v>936</v>
      </c>
      <c r="AP105" s="99" t="s">
        <v>894</v>
      </c>
    </row>
    <row r="106" spans="35:42" ht="13.5" customHeight="1">
      <c r="AI106" s="98" t="s">
        <v>862</v>
      </c>
      <c r="AJ106" s="96" t="s">
        <v>937</v>
      </c>
      <c r="AK106" s="100" t="s">
        <v>894</v>
      </c>
      <c r="AL106" s="100" t="s">
        <v>894</v>
      </c>
      <c r="AM106" s="100" t="s">
        <v>894</v>
      </c>
      <c r="AN106" s="100" t="s">
        <v>894</v>
      </c>
      <c r="AO106" s="100" t="s">
        <v>894</v>
      </c>
      <c r="AP106" s="100" t="s">
        <v>894</v>
      </c>
    </row>
    <row r="107" spans="35:42" ht="13.5" customHeight="1">
      <c r="AI107" s="98" t="s">
        <v>862</v>
      </c>
      <c r="AJ107" s="96" t="s">
        <v>938</v>
      </c>
      <c r="AK107" s="99" t="s">
        <v>894</v>
      </c>
      <c r="AL107" s="99" t="s">
        <v>894</v>
      </c>
      <c r="AM107" s="99" t="s">
        <v>894</v>
      </c>
      <c r="AN107" s="99" t="s">
        <v>894</v>
      </c>
      <c r="AO107" s="99" t="s">
        <v>894</v>
      </c>
      <c r="AP107" s="99" t="s">
        <v>894</v>
      </c>
    </row>
    <row r="108" spans="35:42" ht="13.5" customHeight="1">
      <c r="AI108" s="98" t="s">
        <v>862</v>
      </c>
      <c r="AJ108" s="96" t="s">
        <v>939</v>
      </c>
      <c r="AK108" s="100" t="s">
        <v>894</v>
      </c>
      <c r="AL108" s="100" t="s">
        <v>894</v>
      </c>
      <c r="AM108" s="100" t="s">
        <v>894</v>
      </c>
      <c r="AN108" s="100" t="s">
        <v>894</v>
      </c>
      <c r="AO108" s="100" t="s">
        <v>894</v>
      </c>
      <c r="AP108" s="100" t="s">
        <v>894</v>
      </c>
    </row>
    <row r="109" spans="35:42" ht="13.5" customHeight="1">
      <c r="AI109" s="98" t="s">
        <v>862</v>
      </c>
      <c r="AJ109" s="96" t="s">
        <v>940</v>
      </c>
      <c r="AK109" s="99" t="s">
        <v>894</v>
      </c>
      <c r="AL109" s="99" t="s">
        <v>894</v>
      </c>
      <c r="AM109" s="99" t="s">
        <v>894</v>
      </c>
      <c r="AN109" s="99" t="s">
        <v>894</v>
      </c>
      <c r="AO109" s="99" t="s">
        <v>894</v>
      </c>
      <c r="AP109" s="99" t="s">
        <v>894</v>
      </c>
    </row>
    <row r="110" spans="35:42" ht="13.5" customHeight="1">
      <c r="AI110" s="98" t="s">
        <v>862</v>
      </c>
      <c r="AJ110" s="96" t="s">
        <v>941</v>
      </c>
      <c r="AK110" s="100" t="s">
        <v>894</v>
      </c>
      <c r="AL110" s="100" t="s">
        <v>894</v>
      </c>
      <c r="AM110" s="100" t="s">
        <v>894</v>
      </c>
      <c r="AN110" s="100" t="s">
        <v>894</v>
      </c>
      <c r="AO110" s="100" t="s">
        <v>894</v>
      </c>
      <c r="AP110" s="100" t="s">
        <v>894</v>
      </c>
    </row>
    <row r="111" spans="35:42" ht="13.5" customHeight="1">
      <c r="AI111" s="98" t="s">
        <v>862</v>
      </c>
      <c r="AJ111" s="96" t="s">
        <v>942</v>
      </c>
      <c r="AK111" s="99" t="s">
        <v>894</v>
      </c>
      <c r="AL111" s="99" t="s">
        <v>894</v>
      </c>
      <c r="AM111" s="99" t="s">
        <v>894</v>
      </c>
      <c r="AN111" s="99" t="s">
        <v>894</v>
      </c>
      <c r="AO111" s="99" t="s">
        <v>894</v>
      </c>
      <c r="AP111" s="99" t="s">
        <v>894</v>
      </c>
    </row>
    <row r="112" spans="35:42" ht="13.5" customHeight="1">
      <c r="AI112" s="98" t="s">
        <v>862</v>
      </c>
      <c r="AJ112" s="96" t="s">
        <v>943</v>
      </c>
      <c r="AK112" s="100" t="s">
        <v>894</v>
      </c>
      <c r="AL112" s="100" t="s">
        <v>894</v>
      </c>
      <c r="AM112" s="100" t="s">
        <v>894</v>
      </c>
      <c r="AN112" s="100" t="s">
        <v>894</v>
      </c>
      <c r="AO112" s="100" t="s">
        <v>894</v>
      </c>
      <c r="AP112" s="100" t="s">
        <v>894</v>
      </c>
    </row>
    <row r="113" spans="35:42" ht="13.5" customHeight="1">
      <c r="AI113" s="98" t="s">
        <v>862</v>
      </c>
      <c r="AJ113" s="96" t="s">
        <v>944</v>
      </c>
      <c r="AK113" s="100" t="s">
        <v>894</v>
      </c>
      <c r="AL113" s="100" t="s">
        <v>894</v>
      </c>
      <c r="AM113" s="100" t="s">
        <v>894</v>
      </c>
      <c r="AN113" s="100" t="s">
        <v>894</v>
      </c>
      <c r="AO113" s="100" t="s">
        <v>894</v>
      </c>
      <c r="AP113" s="100" t="s">
        <v>894</v>
      </c>
    </row>
    <row r="114" spans="35:42" ht="13.5" customHeight="1">
      <c r="AI114" s="98" t="s">
        <v>862</v>
      </c>
      <c r="AJ114" s="96" t="s">
        <v>945</v>
      </c>
      <c r="AK114" s="99" t="s">
        <v>894</v>
      </c>
      <c r="AL114" s="99" t="s">
        <v>894</v>
      </c>
      <c r="AM114" s="99" t="s">
        <v>894</v>
      </c>
      <c r="AN114" s="99" t="s">
        <v>894</v>
      </c>
      <c r="AO114" s="99" t="s">
        <v>894</v>
      </c>
      <c r="AP114" s="99" t="s">
        <v>894</v>
      </c>
    </row>
    <row r="115" spans="35:42" ht="13.5" customHeight="1">
      <c r="AI115" s="98" t="s">
        <v>862</v>
      </c>
      <c r="AJ115" s="96" t="s">
        <v>946</v>
      </c>
      <c r="AK115" s="99" t="s">
        <v>894</v>
      </c>
      <c r="AL115" s="99" t="s">
        <v>894</v>
      </c>
      <c r="AM115" s="99" t="s">
        <v>894</v>
      </c>
      <c r="AN115" s="99" t="s">
        <v>894</v>
      </c>
      <c r="AO115" s="99" t="s">
        <v>894</v>
      </c>
      <c r="AP115" s="99" t="s">
        <v>894</v>
      </c>
    </row>
    <row r="116" spans="35:42" ht="13.5" customHeight="1">
      <c r="AI116" s="98" t="s">
        <v>862</v>
      </c>
      <c r="AJ116" s="96" t="s">
        <v>947</v>
      </c>
      <c r="AK116" s="100" t="s">
        <v>894</v>
      </c>
      <c r="AL116" s="100" t="s">
        <v>894</v>
      </c>
      <c r="AM116" s="100" t="s">
        <v>894</v>
      </c>
      <c r="AN116" s="100" t="s">
        <v>894</v>
      </c>
      <c r="AO116" s="100" t="s">
        <v>894</v>
      </c>
      <c r="AP116" s="100" t="s">
        <v>894</v>
      </c>
    </row>
    <row r="117" spans="35:42" ht="13.5" customHeight="1">
      <c r="AI117" s="98" t="s">
        <v>862</v>
      </c>
      <c r="AJ117" s="96" t="s">
        <v>948</v>
      </c>
      <c r="AK117" s="99" t="s">
        <v>894</v>
      </c>
      <c r="AL117" s="99" t="s">
        <v>894</v>
      </c>
      <c r="AM117" s="99" t="s">
        <v>894</v>
      </c>
      <c r="AN117" s="99" t="s">
        <v>894</v>
      </c>
      <c r="AO117" s="99" t="s">
        <v>894</v>
      </c>
      <c r="AP117" s="99" t="s">
        <v>894</v>
      </c>
    </row>
    <row r="118" spans="35:42" ht="13.5" customHeight="1">
      <c r="AI118" s="98" t="s">
        <v>862</v>
      </c>
      <c r="AJ118" s="96" t="s">
        <v>949</v>
      </c>
      <c r="AK118" s="100" t="s">
        <v>894</v>
      </c>
      <c r="AL118" s="100" t="s">
        <v>894</v>
      </c>
      <c r="AM118" s="100" t="s">
        <v>894</v>
      </c>
      <c r="AN118" s="100" t="s">
        <v>894</v>
      </c>
      <c r="AO118" s="100" t="s">
        <v>894</v>
      </c>
      <c r="AP118" s="100" t="s">
        <v>894</v>
      </c>
    </row>
    <row r="119" spans="35:42" ht="13.5" customHeight="1">
      <c r="AI119" s="98" t="s">
        <v>862</v>
      </c>
      <c r="AJ119" s="96" t="s">
        <v>950</v>
      </c>
      <c r="AK119" s="99" t="s">
        <v>894</v>
      </c>
      <c r="AL119" s="99" t="s">
        <v>894</v>
      </c>
      <c r="AM119" s="99" t="s">
        <v>894</v>
      </c>
      <c r="AN119" s="99" t="s">
        <v>894</v>
      </c>
      <c r="AO119" s="99" t="s">
        <v>894</v>
      </c>
      <c r="AP119" s="99" t="s">
        <v>894</v>
      </c>
    </row>
    <row r="120" spans="35:42" ht="13.5" customHeight="1">
      <c r="AI120" s="98" t="s">
        <v>862</v>
      </c>
      <c r="AJ120" s="96" t="s">
        <v>951</v>
      </c>
      <c r="AK120" s="100" t="s">
        <v>894</v>
      </c>
      <c r="AL120" s="100" t="s">
        <v>894</v>
      </c>
      <c r="AM120" s="100" t="s">
        <v>894</v>
      </c>
      <c r="AN120" s="100" t="s">
        <v>894</v>
      </c>
      <c r="AO120" s="100" t="s">
        <v>894</v>
      </c>
      <c r="AP120" s="100" t="s">
        <v>894</v>
      </c>
    </row>
    <row r="121" spans="35:42" ht="13.5" customHeight="1">
      <c r="AI121" s="98" t="s">
        <v>862</v>
      </c>
      <c r="AJ121" s="96" t="s">
        <v>952</v>
      </c>
      <c r="AK121" s="99" t="s">
        <v>894</v>
      </c>
      <c r="AL121" s="99" t="s">
        <v>894</v>
      </c>
      <c r="AM121" s="99" t="s">
        <v>894</v>
      </c>
      <c r="AN121" s="99" t="s">
        <v>894</v>
      </c>
      <c r="AO121" s="99" t="s">
        <v>894</v>
      </c>
      <c r="AP121" s="99" t="s">
        <v>894</v>
      </c>
    </row>
    <row r="122" spans="35:42" ht="13.5" customHeight="1">
      <c r="AI122" s="98" t="s">
        <v>862</v>
      </c>
      <c r="AJ122" s="96" t="s">
        <v>953</v>
      </c>
      <c r="AK122" s="100" t="s">
        <v>894</v>
      </c>
      <c r="AL122" s="100" t="s">
        <v>894</v>
      </c>
      <c r="AM122" s="100" t="s">
        <v>894</v>
      </c>
      <c r="AN122" s="100" t="s">
        <v>894</v>
      </c>
      <c r="AO122" s="100" t="s">
        <v>894</v>
      </c>
      <c r="AP122" s="100" t="s">
        <v>894</v>
      </c>
    </row>
    <row r="123" spans="35:42" ht="13.5" customHeight="1">
      <c r="AI123" s="98" t="s">
        <v>862</v>
      </c>
      <c r="AJ123" s="96" t="s">
        <v>954</v>
      </c>
      <c r="AK123" s="99" t="s">
        <v>894</v>
      </c>
      <c r="AL123" s="99" t="s">
        <v>894</v>
      </c>
      <c r="AM123" s="99" t="s">
        <v>894</v>
      </c>
      <c r="AN123" s="99" t="s">
        <v>894</v>
      </c>
      <c r="AO123" s="99" t="s">
        <v>894</v>
      </c>
      <c r="AP123" s="99" t="s">
        <v>894</v>
      </c>
    </row>
    <row r="124" spans="35:42" ht="13.5" customHeight="1">
      <c r="AI124" s="98" t="s">
        <v>862</v>
      </c>
      <c r="AJ124" s="96" t="s">
        <v>955</v>
      </c>
      <c r="AK124" s="100" t="s">
        <v>894</v>
      </c>
      <c r="AL124" s="100" t="s">
        <v>894</v>
      </c>
      <c r="AM124" s="100" t="s">
        <v>894</v>
      </c>
      <c r="AN124" s="100" t="s">
        <v>894</v>
      </c>
      <c r="AO124" s="100" t="s">
        <v>894</v>
      </c>
      <c r="AP124" s="100" t="s">
        <v>894</v>
      </c>
    </row>
    <row r="125" spans="35:42" ht="13.5" customHeight="1">
      <c r="AI125" s="98" t="s">
        <v>862</v>
      </c>
      <c r="AJ125" s="96" t="s">
        <v>956</v>
      </c>
      <c r="AK125" s="99" t="s">
        <v>894</v>
      </c>
      <c r="AL125" s="99" t="s">
        <v>894</v>
      </c>
      <c r="AM125" s="99" t="s">
        <v>894</v>
      </c>
      <c r="AN125" s="99" t="s">
        <v>894</v>
      </c>
      <c r="AO125" s="99" t="s">
        <v>894</v>
      </c>
      <c r="AP125" s="99" t="s">
        <v>894</v>
      </c>
    </row>
    <row r="126" spans="35:42" ht="13.5" customHeight="1">
      <c r="AI126" s="98" t="s">
        <v>862</v>
      </c>
      <c r="AJ126" s="96" t="s">
        <v>957</v>
      </c>
      <c r="AK126" s="100" t="s">
        <v>894</v>
      </c>
      <c r="AL126" s="100" t="s">
        <v>894</v>
      </c>
      <c r="AM126" s="100" t="s">
        <v>894</v>
      </c>
      <c r="AN126" s="100" t="s">
        <v>894</v>
      </c>
      <c r="AO126" s="100" t="s">
        <v>894</v>
      </c>
      <c r="AP126" s="100" t="s">
        <v>894</v>
      </c>
    </row>
    <row r="127" spans="35:42" ht="13.5" customHeight="1">
      <c r="AI127" s="98" t="s">
        <v>862</v>
      </c>
      <c r="AJ127" s="96" t="s">
        <v>958</v>
      </c>
      <c r="AK127" s="99" t="s">
        <v>894</v>
      </c>
      <c r="AL127" s="99" t="s">
        <v>894</v>
      </c>
      <c r="AM127" s="99" t="s">
        <v>894</v>
      </c>
      <c r="AN127" s="99" t="s">
        <v>894</v>
      </c>
      <c r="AO127" s="99" t="s">
        <v>894</v>
      </c>
      <c r="AP127" s="99" t="s">
        <v>894</v>
      </c>
    </row>
    <row r="128" spans="35:42" ht="13.5" customHeight="1">
      <c r="AI128" s="98" t="s">
        <v>862</v>
      </c>
      <c r="AJ128" s="96" t="s">
        <v>959</v>
      </c>
      <c r="AK128" s="100" t="s">
        <v>894</v>
      </c>
      <c r="AL128" s="100" t="s">
        <v>894</v>
      </c>
      <c r="AM128" s="100" t="s">
        <v>894</v>
      </c>
      <c r="AN128" s="100" t="s">
        <v>894</v>
      </c>
      <c r="AO128" s="100" t="s">
        <v>894</v>
      </c>
      <c r="AP128" s="100" t="s">
        <v>894</v>
      </c>
    </row>
    <row r="129" spans="35:42" ht="13.5" customHeight="1">
      <c r="AI129" s="98" t="s">
        <v>862</v>
      </c>
      <c r="AJ129" s="96" t="s">
        <v>960</v>
      </c>
      <c r="AK129" s="99" t="s">
        <v>894</v>
      </c>
      <c r="AL129" s="99" t="s">
        <v>894</v>
      </c>
      <c r="AM129" s="99" t="s">
        <v>894</v>
      </c>
      <c r="AN129" s="99" t="s">
        <v>894</v>
      </c>
      <c r="AO129" s="99" t="s">
        <v>894</v>
      </c>
      <c r="AP129" s="99" t="s">
        <v>894</v>
      </c>
    </row>
    <row r="130" spans="35:42" ht="13.5" customHeight="1">
      <c r="AI130" s="98" t="s">
        <v>862</v>
      </c>
      <c r="AJ130" s="96" t="s">
        <v>961</v>
      </c>
      <c r="AK130" s="100" t="s">
        <v>894</v>
      </c>
      <c r="AL130" s="100" t="s">
        <v>894</v>
      </c>
      <c r="AM130" s="100" t="s">
        <v>894</v>
      </c>
      <c r="AN130" s="100" t="s">
        <v>894</v>
      </c>
      <c r="AO130" s="100" t="s">
        <v>894</v>
      </c>
      <c r="AP130" s="100" t="s">
        <v>894</v>
      </c>
    </row>
    <row r="131" spans="35:42" ht="13.5" customHeight="1">
      <c r="AI131" s="98" t="s">
        <v>862</v>
      </c>
      <c r="AJ131" s="96" t="s">
        <v>962</v>
      </c>
      <c r="AK131" s="99" t="s">
        <v>894</v>
      </c>
      <c r="AL131" s="99" t="s">
        <v>894</v>
      </c>
      <c r="AM131" s="99" t="s">
        <v>894</v>
      </c>
      <c r="AN131" s="99" t="s">
        <v>894</v>
      </c>
      <c r="AO131" s="99" t="s">
        <v>894</v>
      </c>
      <c r="AP131" s="99" t="s">
        <v>894</v>
      </c>
    </row>
    <row r="132" spans="35:42" ht="13.5" customHeight="1">
      <c r="AI132" s="98" t="s">
        <v>862</v>
      </c>
      <c r="AJ132" s="96" t="s">
        <v>963</v>
      </c>
      <c r="AK132" s="100" t="s">
        <v>894</v>
      </c>
      <c r="AL132" s="100" t="s">
        <v>894</v>
      </c>
      <c r="AM132" s="100" t="s">
        <v>894</v>
      </c>
      <c r="AN132" s="100" t="s">
        <v>894</v>
      </c>
      <c r="AO132" s="100" t="s">
        <v>894</v>
      </c>
      <c r="AP132" s="100" t="s">
        <v>894</v>
      </c>
    </row>
    <row r="133" spans="35:42" ht="13.5" customHeight="1">
      <c r="AI133" s="98" t="s">
        <v>862</v>
      </c>
      <c r="AJ133" s="96" t="s">
        <v>964</v>
      </c>
      <c r="AK133" s="99" t="s">
        <v>894</v>
      </c>
      <c r="AL133" s="99" t="s">
        <v>894</v>
      </c>
      <c r="AM133" s="99" t="s">
        <v>894</v>
      </c>
      <c r="AN133" s="99" t="s">
        <v>894</v>
      </c>
      <c r="AO133" s="99" t="s">
        <v>894</v>
      </c>
      <c r="AP133" s="99" t="s">
        <v>894</v>
      </c>
    </row>
    <row r="134" spans="35:42" ht="13.5" customHeight="1">
      <c r="AI134" s="98" t="s">
        <v>862</v>
      </c>
      <c r="AJ134" s="96" t="s">
        <v>965</v>
      </c>
      <c r="AK134" s="100" t="s">
        <v>894</v>
      </c>
      <c r="AL134" s="100" t="s">
        <v>894</v>
      </c>
      <c r="AM134" s="100" t="s">
        <v>894</v>
      </c>
      <c r="AN134" s="100" t="s">
        <v>894</v>
      </c>
      <c r="AO134" s="100" t="s">
        <v>894</v>
      </c>
      <c r="AP134" s="100" t="s">
        <v>894</v>
      </c>
    </row>
    <row r="135" spans="35:42" ht="13.5" customHeight="1">
      <c r="AI135" s="98" t="s">
        <v>862</v>
      </c>
      <c r="AJ135" s="96" t="s">
        <v>966</v>
      </c>
      <c r="AK135" s="99" t="s">
        <v>894</v>
      </c>
      <c r="AL135" s="99" t="s">
        <v>894</v>
      </c>
      <c r="AM135" s="99" t="s">
        <v>894</v>
      </c>
      <c r="AN135" s="99" t="s">
        <v>894</v>
      </c>
      <c r="AO135" s="99" t="s">
        <v>894</v>
      </c>
      <c r="AP135" s="99" t="s">
        <v>894</v>
      </c>
    </row>
    <row r="136" spans="35:42" ht="13.5" customHeight="1">
      <c r="AI136" s="98" t="s">
        <v>862</v>
      </c>
      <c r="AJ136" s="96" t="s">
        <v>967</v>
      </c>
      <c r="AK136" s="100" t="s">
        <v>894</v>
      </c>
      <c r="AL136" s="100" t="s">
        <v>894</v>
      </c>
      <c r="AM136" s="100" t="s">
        <v>894</v>
      </c>
      <c r="AN136" s="100" t="s">
        <v>894</v>
      </c>
      <c r="AO136" s="100" t="s">
        <v>894</v>
      </c>
      <c r="AP136" s="100" t="s">
        <v>894</v>
      </c>
    </row>
    <row r="137" spans="35:42" ht="13.5" customHeight="1">
      <c r="AI137" s="98" t="s">
        <v>862</v>
      </c>
      <c r="AJ137" s="96" t="s">
        <v>968</v>
      </c>
      <c r="AK137" s="99" t="s">
        <v>894</v>
      </c>
      <c r="AL137" s="99" t="s">
        <v>894</v>
      </c>
      <c r="AM137" s="99" t="s">
        <v>894</v>
      </c>
      <c r="AN137" s="99" t="s">
        <v>894</v>
      </c>
      <c r="AO137" s="99" t="s">
        <v>894</v>
      </c>
      <c r="AP137" s="99" t="s">
        <v>894</v>
      </c>
    </row>
    <row r="138" spans="35:42" ht="13.5" customHeight="1">
      <c r="AI138" s="98" t="s">
        <v>862</v>
      </c>
      <c r="AJ138" s="96" t="s">
        <v>969</v>
      </c>
      <c r="AK138" s="100" t="s">
        <v>894</v>
      </c>
      <c r="AL138" s="100" t="s">
        <v>894</v>
      </c>
      <c r="AM138" s="100" t="s">
        <v>894</v>
      </c>
      <c r="AN138" s="100" t="s">
        <v>894</v>
      </c>
      <c r="AO138" s="100" t="s">
        <v>894</v>
      </c>
      <c r="AP138" s="100" t="s">
        <v>894</v>
      </c>
    </row>
    <row r="139" spans="35:42" ht="13.5" customHeight="1">
      <c r="AI139" s="98" t="s">
        <v>862</v>
      </c>
      <c r="AJ139" s="96" t="s">
        <v>970</v>
      </c>
      <c r="AK139" s="99" t="s">
        <v>894</v>
      </c>
      <c r="AL139" s="99" t="s">
        <v>894</v>
      </c>
      <c r="AM139" s="99" t="s">
        <v>894</v>
      </c>
      <c r="AN139" s="99" t="s">
        <v>894</v>
      </c>
      <c r="AO139" s="99" t="s">
        <v>894</v>
      </c>
      <c r="AP139" s="99" t="s">
        <v>894</v>
      </c>
    </row>
    <row r="140" spans="35:42" ht="13.5" customHeight="1">
      <c r="AI140" s="98" t="s">
        <v>862</v>
      </c>
      <c r="AJ140" s="96" t="s">
        <v>971</v>
      </c>
      <c r="AK140" s="100" t="s">
        <v>894</v>
      </c>
      <c r="AL140" s="100" t="s">
        <v>894</v>
      </c>
      <c r="AM140" s="100" t="s">
        <v>894</v>
      </c>
      <c r="AN140" s="100" t="s">
        <v>894</v>
      </c>
      <c r="AO140" s="100" t="s">
        <v>894</v>
      </c>
      <c r="AP140" s="100" t="s">
        <v>894</v>
      </c>
    </row>
    <row r="141" spans="35:42" ht="13.5" customHeight="1">
      <c r="AI141" s="98" t="s">
        <v>862</v>
      </c>
      <c r="AJ141" s="96" t="s">
        <v>972</v>
      </c>
      <c r="AK141" s="99" t="s">
        <v>894</v>
      </c>
      <c r="AL141" s="99" t="s">
        <v>894</v>
      </c>
      <c r="AM141" s="99" t="s">
        <v>894</v>
      </c>
      <c r="AN141" s="99" t="s">
        <v>894</v>
      </c>
      <c r="AO141" s="99" t="s">
        <v>894</v>
      </c>
      <c r="AP141" s="99" t="s">
        <v>894</v>
      </c>
    </row>
    <row r="142" spans="35:42" ht="13.5" customHeight="1">
      <c r="AI142" s="98" t="s">
        <v>862</v>
      </c>
      <c r="AJ142" s="96" t="s">
        <v>973</v>
      </c>
      <c r="AK142" s="100" t="s">
        <v>894</v>
      </c>
      <c r="AL142" s="100" t="s">
        <v>894</v>
      </c>
      <c r="AM142" s="100" t="s">
        <v>894</v>
      </c>
      <c r="AN142" s="100" t="s">
        <v>894</v>
      </c>
      <c r="AO142" s="100" t="s">
        <v>894</v>
      </c>
      <c r="AP142" s="100" t="s">
        <v>894</v>
      </c>
    </row>
    <row r="143" spans="35:42" ht="13.5" customHeight="1">
      <c r="AI143" s="98" t="s">
        <v>862</v>
      </c>
      <c r="AJ143" s="96" t="s">
        <v>974</v>
      </c>
      <c r="AK143" s="99" t="s">
        <v>894</v>
      </c>
      <c r="AL143" s="99" t="s">
        <v>894</v>
      </c>
      <c r="AM143" s="99" t="s">
        <v>894</v>
      </c>
      <c r="AN143" s="99" t="s">
        <v>894</v>
      </c>
      <c r="AO143" s="99" t="s">
        <v>894</v>
      </c>
      <c r="AP143" s="99" t="s">
        <v>894</v>
      </c>
    </row>
    <row r="144" spans="35:42" ht="13.5" customHeight="1">
      <c r="AI144" s="98" t="s">
        <v>862</v>
      </c>
      <c r="AJ144" s="96" t="s">
        <v>975</v>
      </c>
      <c r="AK144" s="100" t="s">
        <v>894</v>
      </c>
      <c r="AL144" s="100" t="s">
        <v>894</v>
      </c>
      <c r="AM144" s="100" t="s">
        <v>894</v>
      </c>
      <c r="AN144" s="100" t="s">
        <v>894</v>
      </c>
      <c r="AO144" s="100" t="s">
        <v>894</v>
      </c>
      <c r="AP144" s="100" t="s">
        <v>894</v>
      </c>
    </row>
    <row r="145" spans="35:42" ht="13.5" customHeight="1">
      <c r="AI145" s="98" t="s">
        <v>862</v>
      </c>
      <c r="AJ145" s="96" t="s">
        <v>976</v>
      </c>
      <c r="AK145" s="99" t="s">
        <v>894</v>
      </c>
      <c r="AL145" s="99" t="s">
        <v>894</v>
      </c>
      <c r="AM145" s="99" t="s">
        <v>894</v>
      </c>
      <c r="AN145" s="99" t="s">
        <v>894</v>
      </c>
      <c r="AO145" s="99" t="s">
        <v>894</v>
      </c>
      <c r="AP145" s="99" t="s">
        <v>894</v>
      </c>
    </row>
    <row r="146" spans="35:42" ht="13.5" customHeight="1">
      <c r="AI146" s="98" t="s">
        <v>862</v>
      </c>
      <c r="AJ146" s="96" t="s">
        <v>977</v>
      </c>
      <c r="AK146" s="100" t="s">
        <v>894</v>
      </c>
      <c r="AL146" s="100" t="s">
        <v>894</v>
      </c>
      <c r="AM146" s="100" t="s">
        <v>894</v>
      </c>
      <c r="AN146" s="100" t="s">
        <v>894</v>
      </c>
      <c r="AO146" s="100" t="s">
        <v>894</v>
      </c>
      <c r="AP146" s="100" t="s">
        <v>894</v>
      </c>
    </row>
    <row r="147" spans="35:42" ht="13.5" customHeight="1">
      <c r="AI147" s="98" t="s">
        <v>862</v>
      </c>
      <c r="AJ147" s="96" t="s">
        <v>978</v>
      </c>
      <c r="AK147" s="99" t="s">
        <v>894</v>
      </c>
      <c r="AL147" s="99" t="s">
        <v>894</v>
      </c>
      <c r="AM147" s="99" t="s">
        <v>894</v>
      </c>
      <c r="AN147" s="99" t="s">
        <v>894</v>
      </c>
      <c r="AO147" s="99" t="s">
        <v>894</v>
      </c>
      <c r="AP147" s="99" t="s">
        <v>894</v>
      </c>
    </row>
    <row r="148" spans="35:42" ht="13.5" customHeight="1">
      <c r="AI148" s="98" t="s">
        <v>862</v>
      </c>
      <c r="AJ148" s="96" t="s">
        <v>979</v>
      </c>
      <c r="AK148" s="100" t="s">
        <v>894</v>
      </c>
      <c r="AL148" s="100" t="s">
        <v>894</v>
      </c>
      <c r="AM148" s="100" t="s">
        <v>894</v>
      </c>
      <c r="AN148" s="100" t="s">
        <v>894</v>
      </c>
      <c r="AO148" s="100" t="s">
        <v>894</v>
      </c>
      <c r="AP148" s="100" t="s">
        <v>894</v>
      </c>
    </row>
    <row r="149" spans="35:42" ht="13.5" customHeight="1">
      <c r="AI149" s="98" t="s">
        <v>862</v>
      </c>
      <c r="AJ149" s="96" t="s">
        <v>980</v>
      </c>
      <c r="AK149" s="99" t="s">
        <v>894</v>
      </c>
      <c r="AL149" s="99" t="s">
        <v>894</v>
      </c>
      <c r="AM149" s="99" t="s">
        <v>894</v>
      </c>
      <c r="AN149" s="99" t="s">
        <v>894</v>
      </c>
      <c r="AO149" s="99" t="s">
        <v>894</v>
      </c>
      <c r="AP149" s="99" t="s">
        <v>894</v>
      </c>
    </row>
    <row r="150" spans="35:42" ht="13.5" customHeight="1">
      <c r="AI150" s="98" t="s">
        <v>862</v>
      </c>
      <c r="AJ150" s="103" t="s">
        <v>981</v>
      </c>
      <c r="AK150" s="100" t="s">
        <v>894</v>
      </c>
      <c r="AL150" s="100" t="s">
        <v>894</v>
      </c>
      <c r="AM150" s="100" t="s">
        <v>894</v>
      </c>
      <c r="AN150" s="100" t="s">
        <v>894</v>
      </c>
      <c r="AO150" s="100" t="s">
        <v>894</v>
      </c>
      <c r="AP150" s="100" t="s">
        <v>894</v>
      </c>
    </row>
    <row r="151" spans="35:42" ht="13.5" customHeight="1">
      <c r="AI151" s="98" t="s">
        <v>862</v>
      </c>
      <c r="AJ151" s="96" t="s">
        <v>982</v>
      </c>
      <c r="AK151" s="99" t="s">
        <v>894</v>
      </c>
      <c r="AL151" s="99" t="s">
        <v>894</v>
      </c>
      <c r="AM151" s="99" t="s">
        <v>894</v>
      </c>
      <c r="AN151" s="99" t="s">
        <v>894</v>
      </c>
      <c r="AO151" s="99" t="s">
        <v>894</v>
      </c>
      <c r="AP151" s="99" t="s">
        <v>894</v>
      </c>
    </row>
    <row r="152" spans="35:42" ht="13.5" customHeight="1">
      <c r="AI152" s="98" t="s">
        <v>862</v>
      </c>
      <c r="AJ152" s="96" t="s">
        <v>983</v>
      </c>
      <c r="AK152" s="100" t="s">
        <v>894</v>
      </c>
      <c r="AL152" s="100" t="s">
        <v>894</v>
      </c>
      <c r="AM152" s="100" t="s">
        <v>894</v>
      </c>
      <c r="AN152" s="100" t="s">
        <v>894</v>
      </c>
      <c r="AO152" s="100" t="s">
        <v>894</v>
      </c>
      <c r="AP152" s="100" t="s">
        <v>894</v>
      </c>
    </row>
    <row r="153" spans="35:42" ht="13.5" customHeight="1">
      <c r="AI153" s="98" t="s">
        <v>862</v>
      </c>
      <c r="AJ153" s="96" t="s">
        <v>984</v>
      </c>
      <c r="AK153" s="99" t="s">
        <v>894</v>
      </c>
      <c r="AL153" s="99" t="s">
        <v>894</v>
      </c>
      <c r="AM153" s="99" t="s">
        <v>894</v>
      </c>
      <c r="AN153" s="99" t="s">
        <v>894</v>
      </c>
      <c r="AO153" s="99" t="s">
        <v>894</v>
      </c>
      <c r="AP153" s="99" t="s">
        <v>894</v>
      </c>
    </row>
    <row r="154" spans="35:42" ht="13.5" customHeight="1">
      <c r="AI154" s="98" t="s">
        <v>862</v>
      </c>
      <c r="AJ154" s="96" t="s">
        <v>985</v>
      </c>
      <c r="AK154" s="100" t="s">
        <v>894</v>
      </c>
      <c r="AL154" s="100" t="s">
        <v>894</v>
      </c>
      <c r="AM154" s="100" t="s">
        <v>894</v>
      </c>
      <c r="AN154" s="100" t="s">
        <v>894</v>
      </c>
      <c r="AO154" s="100" t="s">
        <v>894</v>
      </c>
      <c r="AP154" s="100" t="s">
        <v>894</v>
      </c>
    </row>
    <row r="155" spans="35:42" ht="13.5" customHeight="1">
      <c r="AI155" s="98" t="s">
        <v>862</v>
      </c>
      <c r="AJ155" s="96" t="s">
        <v>986</v>
      </c>
      <c r="AK155" s="99" t="s">
        <v>894</v>
      </c>
      <c r="AL155" s="99" t="s">
        <v>894</v>
      </c>
      <c r="AM155" s="99" t="s">
        <v>894</v>
      </c>
      <c r="AN155" s="99" t="s">
        <v>894</v>
      </c>
      <c r="AO155" s="99" t="s">
        <v>894</v>
      </c>
      <c r="AP155" s="99" t="s">
        <v>894</v>
      </c>
    </row>
    <row r="156" spans="35:42" ht="13.5" customHeight="1">
      <c r="AI156" s="98" t="s">
        <v>862</v>
      </c>
      <c r="AJ156" s="96" t="s">
        <v>987</v>
      </c>
      <c r="AK156" s="99" t="s">
        <v>894</v>
      </c>
      <c r="AL156" s="99" t="s">
        <v>894</v>
      </c>
      <c r="AM156" s="99" t="s">
        <v>894</v>
      </c>
      <c r="AN156" s="99" t="s">
        <v>894</v>
      </c>
      <c r="AO156" s="99" t="s">
        <v>894</v>
      </c>
      <c r="AP156" s="99" t="s">
        <v>894</v>
      </c>
    </row>
    <row r="157" spans="35:42" ht="13.5" customHeight="1">
      <c r="AI157" s="98" t="s">
        <v>862</v>
      </c>
      <c r="AJ157" s="96" t="s">
        <v>988</v>
      </c>
      <c r="AK157" s="100" t="s">
        <v>894</v>
      </c>
      <c r="AL157" s="100" t="s">
        <v>894</v>
      </c>
      <c r="AM157" s="100" t="s">
        <v>894</v>
      </c>
      <c r="AN157" s="100" t="s">
        <v>894</v>
      </c>
      <c r="AO157" s="100" t="s">
        <v>894</v>
      </c>
      <c r="AP157" s="100" t="s">
        <v>894</v>
      </c>
    </row>
    <row r="158" spans="35:42" ht="13.5" customHeight="1">
      <c r="AI158" s="98" t="s">
        <v>862</v>
      </c>
      <c r="AJ158" s="96" t="s">
        <v>989</v>
      </c>
      <c r="AK158" s="99" t="s">
        <v>894</v>
      </c>
      <c r="AL158" s="99" t="s">
        <v>894</v>
      </c>
      <c r="AM158" s="99" t="s">
        <v>894</v>
      </c>
      <c r="AN158" s="99" t="s">
        <v>894</v>
      </c>
      <c r="AO158" s="99" t="s">
        <v>894</v>
      </c>
      <c r="AP158" s="99" t="s">
        <v>894</v>
      </c>
    </row>
    <row r="159" spans="35:42" ht="13.5" customHeight="1">
      <c r="AI159" s="98" t="s">
        <v>862</v>
      </c>
      <c r="AJ159" s="96" t="s">
        <v>990</v>
      </c>
      <c r="AK159" s="100" t="s">
        <v>894</v>
      </c>
      <c r="AL159" s="100" t="s">
        <v>894</v>
      </c>
      <c r="AM159" s="100" t="s">
        <v>894</v>
      </c>
      <c r="AN159" s="100" t="s">
        <v>894</v>
      </c>
      <c r="AO159" s="100" t="s">
        <v>894</v>
      </c>
      <c r="AP159" s="100" t="s">
        <v>894</v>
      </c>
    </row>
    <row r="160" spans="35:42" ht="13.5" customHeight="1">
      <c r="AI160" s="98" t="s">
        <v>862</v>
      </c>
      <c r="AJ160" s="96" t="s">
        <v>991</v>
      </c>
      <c r="AK160" s="99" t="s">
        <v>894</v>
      </c>
      <c r="AL160" s="99" t="s">
        <v>894</v>
      </c>
      <c r="AM160" s="99" t="s">
        <v>894</v>
      </c>
      <c r="AN160" s="99" t="s">
        <v>894</v>
      </c>
      <c r="AO160" s="99" t="s">
        <v>894</v>
      </c>
      <c r="AP160" s="99" t="s">
        <v>894</v>
      </c>
    </row>
    <row r="161" spans="35:42" ht="13.5" customHeight="1">
      <c r="AI161" s="98" t="s">
        <v>862</v>
      </c>
      <c r="AJ161" s="96" t="s">
        <v>992</v>
      </c>
      <c r="AK161" s="100" t="s">
        <v>894</v>
      </c>
      <c r="AL161" s="100" t="s">
        <v>894</v>
      </c>
      <c r="AM161" s="100" t="s">
        <v>894</v>
      </c>
      <c r="AN161" s="100" t="s">
        <v>894</v>
      </c>
      <c r="AO161" s="100" t="s">
        <v>894</v>
      </c>
      <c r="AP161" s="100" t="s">
        <v>894</v>
      </c>
    </row>
    <row r="162" spans="35:42" ht="13.5" customHeight="1">
      <c r="AI162" s="98" t="s">
        <v>862</v>
      </c>
      <c r="AJ162" s="96" t="s">
        <v>993</v>
      </c>
      <c r="AK162" s="99" t="s">
        <v>894</v>
      </c>
      <c r="AL162" s="99" t="s">
        <v>894</v>
      </c>
      <c r="AM162" s="99" t="s">
        <v>894</v>
      </c>
      <c r="AN162" s="99" t="s">
        <v>894</v>
      </c>
      <c r="AO162" s="99" t="s">
        <v>894</v>
      </c>
      <c r="AP162" s="99" t="s">
        <v>894</v>
      </c>
    </row>
    <row r="163" spans="35:42" ht="13.5" customHeight="1">
      <c r="AI163" s="98" t="s">
        <v>862</v>
      </c>
      <c r="AJ163" s="96" t="s">
        <v>994</v>
      </c>
      <c r="AK163" s="100" t="s">
        <v>894</v>
      </c>
      <c r="AL163" s="100" t="s">
        <v>894</v>
      </c>
      <c r="AM163" s="100" t="s">
        <v>894</v>
      </c>
      <c r="AN163" s="100" t="s">
        <v>894</v>
      </c>
      <c r="AO163" s="100" t="s">
        <v>894</v>
      </c>
      <c r="AP163" s="100" t="s">
        <v>894</v>
      </c>
    </row>
    <row r="164" spans="35:42" ht="13.5" customHeight="1">
      <c r="AI164" s="98" t="s">
        <v>862</v>
      </c>
      <c r="AJ164" s="96" t="s">
        <v>995</v>
      </c>
      <c r="AK164" s="99" t="s">
        <v>894</v>
      </c>
      <c r="AL164" s="99" t="s">
        <v>894</v>
      </c>
      <c r="AM164" s="99" t="s">
        <v>894</v>
      </c>
      <c r="AN164" s="99" t="s">
        <v>894</v>
      </c>
      <c r="AO164" s="99" t="s">
        <v>894</v>
      </c>
      <c r="AP164" s="99" t="s">
        <v>894</v>
      </c>
    </row>
    <row r="165" spans="35:42" ht="13.5" customHeight="1">
      <c r="AI165" s="98" t="s">
        <v>862</v>
      </c>
      <c r="AJ165" s="96" t="s">
        <v>996</v>
      </c>
      <c r="AK165" s="100" t="s">
        <v>894</v>
      </c>
      <c r="AL165" s="100" t="s">
        <v>894</v>
      </c>
      <c r="AM165" s="100" t="s">
        <v>894</v>
      </c>
      <c r="AN165" s="100" t="s">
        <v>894</v>
      </c>
      <c r="AO165" s="100" t="s">
        <v>894</v>
      </c>
      <c r="AP165" s="100" t="s">
        <v>894</v>
      </c>
    </row>
    <row r="166" spans="35:42" ht="13.5" customHeight="1">
      <c r="AI166" s="98" t="s">
        <v>862</v>
      </c>
      <c r="AJ166" s="96" t="s">
        <v>997</v>
      </c>
      <c r="AK166" s="99" t="s">
        <v>894</v>
      </c>
      <c r="AL166" s="99" t="s">
        <v>894</v>
      </c>
      <c r="AM166" s="99" t="s">
        <v>894</v>
      </c>
      <c r="AN166" s="99" t="s">
        <v>894</v>
      </c>
      <c r="AO166" s="99" t="s">
        <v>894</v>
      </c>
      <c r="AP166" s="99" t="s">
        <v>894</v>
      </c>
    </row>
    <row r="167" spans="35:42" ht="13.5" customHeight="1">
      <c r="AI167" s="98" t="s">
        <v>862</v>
      </c>
      <c r="AJ167" s="96" t="s">
        <v>998</v>
      </c>
      <c r="AK167" s="100" t="s">
        <v>894</v>
      </c>
      <c r="AL167" s="100" t="s">
        <v>894</v>
      </c>
      <c r="AM167" s="100" t="s">
        <v>894</v>
      </c>
      <c r="AN167" s="100" t="s">
        <v>894</v>
      </c>
      <c r="AO167" s="100" t="s">
        <v>894</v>
      </c>
      <c r="AP167" s="100" t="s">
        <v>894</v>
      </c>
    </row>
    <row r="168" spans="35:42" ht="13.5" customHeight="1">
      <c r="AI168" s="98" t="s">
        <v>862</v>
      </c>
      <c r="AJ168" s="96" t="s">
        <v>999</v>
      </c>
      <c r="AK168" s="99" t="s">
        <v>894</v>
      </c>
      <c r="AL168" s="99" t="s">
        <v>894</v>
      </c>
      <c r="AM168" s="99" t="s">
        <v>894</v>
      </c>
      <c r="AN168" s="99" t="s">
        <v>894</v>
      </c>
      <c r="AO168" s="99" t="s">
        <v>894</v>
      </c>
      <c r="AP168" s="99" t="s">
        <v>894</v>
      </c>
    </row>
    <row r="169" spans="35:42" ht="13.5" customHeight="1">
      <c r="AI169" s="98" t="s">
        <v>862</v>
      </c>
      <c r="AJ169" s="96" t="s">
        <v>1000</v>
      </c>
      <c r="AK169" s="100" t="s">
        <v>894</v>
      </c>
      <c r="AL169" s="100" t="s">
        <v>894</v>
      </c>
      <c r="AM169" s="100" t="s">
        <v>894</v>
      </c>
      <c r="AN169" s="100" t="s">
        <v>894</v>
      </c>
      <c r="AO169" s="100" t="s">
        <v>894</v>
      </c>
      <c r="AP169" s="100" t="s">
        <v>894</v>
      </c>
    </row>
    <row r="170" spans="35:42" ht="13.5" customHeight="1">
      <c r="AI170" s="98" t="s">
        <v>862</v>
      </c>
      <c r="AJ170" s="96" t="s">
        <v>1001</v>
      </c>
      <c r="AK170" s="99" t="s">
        <v>894</v>
      </c>
      <c r="AL170" s="99" t="s">
        <v>894</v>
      </c>
      <c r="AM170" s="99" t="s">
        <v>894</v>
      </c>
      <c r="AN170" s="99" t="s">
        <v>894</v>
      </c>
      <c r="AO170" s="99" t="s">
        <v>894</v>
      </c>
      <c r="AP170" s="99" t="s">
        <v>894</v>
      </c>
    </row>
    <row r="171" spans="35:42" ht="13.5" customHeight="1">
      <c r="AI171" s="98" t="s">
        <v>862</v>
      </c>
      <c r="AJ171" s="96" t="s">
        <v>1002</v>
      </c>
      <c r="AK171" s="100" t="s">
        <v>894</v>
      </c>
      <c r="AL171" s="100" t="s">
        <v>894</v>
      </c>
      <c r="AM171" s="100" t="s">
        <v>894</v>
      </c>
      <c r="AN171" s="100" t="s">
        <v>894</v>
      </c>
      <c r="AO171" s="100" t="s">
        <v>894</v>
      </c>
      <c r="AP171" s="100" t="s">
        <v>894</v>
      </c>
    </row>
    <row r="172" spans="35:42" ht="13.5" customHeight="1">
      <c r="AI172" s="98" t="s">
        <v>862</v>
      </c>
      <c r="AJ172" s="96" t="s">
        <v>1003</v>
      </c>
      <c r="AK172" s="99" t="s">
        <v>894</v>
      </c>
      <c r="AL172" s="99" t="s">
        <v>894</v>
      </c>
      <c r="AM172" s="99" t="s">
        <v>894</v>
      </c>
      <c r="AN172" s="99" t="s">
        <v>894</v>
      </c>
      <c r="AO172" s="99" t="s">
        <v>894</v>
      </c>
      <c r="AP172" s="99" t="s">
        <v>894</v>
      </c>
    </row>
    <row r="173" spans="35:42" ht="13.5" customHeight="1">
      <c r="AI173" s="98" t="s">
        <v>862</v>
      </c>
      <c r="AJ173" s="96" t="s">
        <v>1004</v>
      </c>
      <c r="AK173" s="100" t="s">
        <v>894</v>
      </c>
      <c r="AL173" s="100" t="s">
        <v>894</v>
      </c>
      <c r="AM173" s="100" t="s">
        <v>894</v>
      </c>
      <c r="AN173" s="100" t="s">
        <v>894</v>
      </c>
      <c r="AO173" s="100" t="s">
        <v>894</v>
      </c>
      <c r="AP173" s="100" t="s">
        <v>894</v>
      </c>
    </row>
    <row r="174" spans="35:42" ht="13.5" customHeight="1">
      <c r="AI174" s="98" t="s">
        <v>862</v>
      </c>
      <c r="AJ174" s="96" t="s">
        <v>1005</v>
      </c>
      <c r="AK174" s="99" t="s">
        <v>894</v>
      </c>
      <c r="AL174" s="99" t="s">
        <v>894</v>
      </c>
      <c r="AM174" s="99" t="s">
        <v>894</v>
      </c>
      <c r="AN174" s="99" t="s">
        <v>894</v>
      </c>
      <c r="AO174" s="99" t="s">
        <v>894</v>
      </c>
      <c r="AP174" s="99" t="s">
        <v>894</v>
      </c>
    </row>
    <row r="175" spans="35:42" ht="13.5" customHeight="1">
      <c r="AI175" s="98" t="s">
        <v>862</v>
      </c>
      <c r="AJ175" s="96" t="s">
        <v>1006</v>
      </c>
      <c r="AK175" s="100" t="s">
        <v>894</v>
      </c>
      <c r="AL175" s="100" t="s">
        <v>894</v>
      </c>
      <c r="AM175" s="100" t="s">
        <v>894</v>
      </c>
      <c r="AN175" s="100" t="s">
        <v>894</v>
      </c>
      <c r="AO175" s="100" t="s">
        <v>894</v>
      </c>
      <c r="AP175" s="100" t="s">
        <v>894</v>
      </c>
    </row>
    <row r="176" spans="35:42" ht="13.5" customHeight="1">
      <c r="AI176" s="98" t="s">
        <v>862</v>
      </c>
      <c r="AJ176" s="96" t="s">
        <v>1007</v>
      </c>
      <c r="AK176" s="99" t="s">
        <v>894</v>
      </c>
      <c r="AL176" s="99" t="s">
        <v>894</v>
      </c>
      <c r="AM176" s="99" t="s">
        <v>894</v>
      </c>
      <c r="AN176" s="99" t="s">
        <v>894</v>
      </c>
      <c r="AO176" s="99" t="s">
        <v>894</v>
      </c>
      <c r="AP176" s="99" t="s">
        <v>894</v>
      </c>
    </row>
    <row r="177" spans="35:42" ht="13.5" customHeight="1">
      <c r="AI177" s="98" t="s">
        <v>862</v>
      </c>
      <c r="AJ177" s="96" t="s">
        <v>1008</v>
      </c>
      <c r="AK177" s="100" t="s">
        <v>894</v>
      </c>
      <c r="AL177" s="100" t="s">
        <v>894</v>
      </c>
      <c r="AM177" s="100" t="s">
        <v>894</v>
      </c>
      <c r="AN177" s="100" t="s">
        <v>894</v>
      </c>
      <c r="AO177" s="100" t="s">
        <v>894</v>
      </c>
      <c r="AP177" s="100" t="s">
        <v>894</v>
      </c>
    </row>
    <row r="178" spans="35:42" ht="13.5" customHeight="1">
      <c r="AI178" s="98" t="s">
        <v>862</v>
      </c>
      <c r="AJ178" s="96" t="s">
        <v>1009</v>
      </c>
      <c r="AK178" s="99" t="s">
        <v>894</v>
      </c>
      <c r="AL178" s="99" t="s">
        <v>894</v>
      </c>
      <c r="AM178" s="99" t="s">
        <v>894</v>
      </c>
      <c r="AN178" s="99" t="s">
        <v>894</v>
      </c>
      <c r="AO178" s="99" t="s">
        <v>894</v>
      </c>
      <c r="AP178" s="99" t="s">
        <v>894</v>
      </c>
    </row>
    <row r="179" spans="35:42" ht="13.5" customHeight="1">
      <c r="AI179" s="98" t="s">
        <v>862</v>
      </c>
      <c r="AJ179" s="96" t="s">
        <v>1010</v>
      </c>
      <c r="AK179" s="100" t="s">
        <v>894</v>
      </c>
      <c r="AL179" s="100" t="s">
        <v>894</v>
      </c>
      <c r="AM179" s="100" t="s">
        <v>894</v>
      </c>
      <c r="AN179" s="100" t="s">
        <v>894</v>
      </c>
      <c r="AO179" s="100" t="s">
        <v>894</v>
      </c>
      <c r="AP179" s="100" t="s">
        <v>894</v>
      </c>
    </row>
    <row r="180" spans="35:42" ht="13.5" customHeight="1">
      <c r="AI180" s="98" t="s">
        <v>862</v>
      </c>
      <c r="AJ180" s="96" t="s">
        <v>1011</v>
      </c>
      <c r="AK180" s="99" t="s">
        <v>894</v>
      </c>
      <c r="AL180" s="99" t="s">
        <v>894</v>
      </c>
      <c r="AM180" s="99" t="s">
        <v>894</v>
      </c>
      <c r="AN180" s="99" t="s">
        <v>894</v>
      </c>
      <c r="AO180" s="99" t="s">
        <v>894</v>
      </c>
      <c r="AP180" s="99" t="s">
        <v>894</v>
      </c>
    </row>
    <row r="181" spans="35:42" ht="13.5" customHeight="1">
      <c r="AI181" s="98" t="s">
        <v>862</v>
      </c>
      <c r="AJ181" s="96" t="s">
        <v>1012</v>
      </c>
      <c r="AK181" s="100" t="s">
        <v>894</v>
      </c>
      <c r="AL181" s="100" t="s">
        <v>894</v>
      </c>
      <c r="AM181" s="100" t="s">
        <v>894</v>
      </c>
      <c r="AN181" s="100" t="s">
        <v>894</v>
      </c>
      <c r="AO181" s="100" t="s">
        <v>894</v>
      </c>
      <c r="AP181" s="100" t="s">
        <v>894</v>
      </c>
    </row>
    <row r="182" spans="35:42" ht="13.5" customHeight="1">
      <c r="AI182" s="98" t="s">
        <v>862</v>
      </c>
      <c r="AJ182" s="96" t="s">
        <v>1013</v>
      </c>
      <c r="AK182" s="99" t="s">
        <v>894</v>
      </c>
      <c r="AL182" s="99" t="s">
        <v>894</v>
      </c>
      <c r="AM182" s="99" t="s">
        <v>894</v>
      </c>
      <c r="AN182" s="99" t="s">
        <v>894</v>
      </c>
      <c r="AO182" s="99" t="s">
        <v>894</v>
      </c>
      <c r="AP182" s="99" t="s">
        <v>894</v>
      </c>
    </row>
    <row r="183" spans="35:42" ht="13.5" customHeight="1">
      <c r="AI183" s="98" t="s">
        <v>862</v>
      </c>
      <c r="AJ183" s="96" t="s">
        <v>1014</v>
      </c>
      <c r="AK183" s="100" t="s">
        <v>894</v>
      </c>
      <c r="AL183" s="100" t="s">
        <v>894</v>
      </c>
      <c r="AM183" s="100" t="s">
        <v>894</v>
      </c>
      <c r="AN183" s="100" t="s">
        <v>894</v>
      </c>
      <c r="AO183" s="100" t="s">
        <v>894</v>
      </c>
      <c r="AP183" s="100" t="s">
        <v>894</v>
      </c>
    </row>
    <row r="184" spans="35:42" ht="13.5" customHeight="1">
      <c r="AI184" s="98" t="s">
        <v>862</v>
      </c>
      <c r="AJ184" s="96" t="s">
        <v>1015</v>
      </c>
      <c r="AK184" s="99" t="s">
        <v>894</v>
      </c>
      <c r="AL184" s="99" t="s">
        <v>894</v>
      </c>
      <c r="AM184" s="99" t="s">
        <v>894</v>
      </c>
      <c r="AN184" s="99" t="s">
        <v>894</v>
      </c>
      <c r="AO184" s="99" t="s">
        <v>894</v>
      </c>
      <c r="AP184" s="99" t="s">
        <v>894</v>
      </c>
    </row>
    <row r="185" spans="35:42" ht="13.5" customHeight="1">
      <c r="AI185" s="98" t="s">
        <v>862</v>
      </c>
      <c r="AJ185" s="96" t="s">
        <v>1016</v>
      </c>
      <c r="AK185" s="100" t="s">
        <v>894</v>
      </c>
      <c r="AL185" s="100" t="s">
        <v>894</v>
      </c>
      <c r="AM185" s="100" t="s">
        <v>894</v>
      </c>
      <c r="AN185" s="100" t="s">
        <v>894</v>
      </c>
      <c r="AO185" s="100" t="s">
        <v>894</v>
      </c>
      <c r="AP185" s="100" t="s">
        <v>894</v>
      </c>
    </row>
    <row r="186" spans="35:42" ht="13.5" customHeight="1">
      <c r="AI186" s="98" t="s">
        <v>862</v>
      </c>
      <c r="AJ186" s="96" t="s">
        <v>1017</v>
      </c>
      <c r="AK186" s="99" t="s">
        <v>894</v>
      </c>
      <c r="AL186" s="99" t="s">
        <v>894</v>
      </c>
      <c r="AM186" s="99" t="s">
        <v>894</v>
      </c>
      <c r="AN186" s="99" t="s">
        <v>894</v>
      </c>
      <c r="AO186" s="99" t="s">
        <v>894</v>
      </c>
      <c r="AP186" s="99" t="s">
        <v>894</v>
      </c>
    </row>
    <row r="187" spans="35:42" ht="13.5" customHeight="1">
      <c r="AI187" s="98" t="s">
        <v>862</v>
      </c>
      <c r="AJ187" s="96" t="s">
        <v>1018</v>
      </c>
      <c r="AK187" s="100" t="s">
        <v>894</v>
      </c>
      <c r="AL187" s="100" t="s">
        <v>894</v>
      </c>
      <c r="AM187" s="100" t="s">
        <v>894</v>
      </c>
      <c r="AN187" s="100" t="s">
        <v>894</v>
      </c>
      <c r="AO187" s="100" t="s">
        <v>894</v>
      </c>
      <c r="AP187" s="100" t="s">
        <v>894</v>
      </c>
    </row>
    <row r="188" spans="35:42" ht="13.5" customHeight="1">
      <c r="AI188" s="98" t="s">
        <v>862</v>
      </c>
      <c r="AJ188" s="96" t="s">
        <v>1019</v>
      </c>
      <c r="AK188" s="99" t="s">
        <v>894</v>
      </c>
      <c r="AL188" s="99" t="s">
        <v>894</v>
      </c>
      <c r="AM188" s="99" t="s">
        <v>894</v>
      </c>
      <c r="AN188" s="99" t="s">
        <v>894</v>
      </c>
      <c r="AO188" s="99" t="s">
        <v>894</v>
      </c>
      <c r="AP188" s="99" t="s">
        <v>894</v>
      </c>
    </row>
    <row r="189" spans="35:42" ht="13.5" customHeight="1">
      <c r="AI189" s="98" t="s">
        <v>862</v>
      </c>
      <c r="AJ189" s="96" t="s">
        <v>1020</v>
      </c>
      <c r="AK189" s="100" t="s">
        <v>894</v>
      </c>
      <c r="AL189" s="100" t="s">
        <v>894</v>
      </c>
      <c r="AM189" s="100" t="s">
        <v>894</v>
      </c>
      <c r="AN189" s="100" t="s">
        <v>894</v>
      </c>
      <c r="AO189" s="100" t="s">
        <v>894</v>
      </c>
      <c r="AP189" s="100" t="s">
        <v>894</v>
      </c>
    </row>
    <row r="190" spans="35:42" ht="13.5" customHeight="1">
      <c r="AI190" s="98" t="s">
        <v>862</v>
      </c>
      <c r="AJ190" s="96" t="s">
        <v>1021</v>
      </c>
      <c r="AK190" s="99" t="s">
        <v>894</v>
      </c>
      <c r="AL190" s="99" t="s">
        <v>894</v>
      </c>
      <c r="AM190" s="99" t="s">
        <v>894</v>
      </c>
      <c r="AN190" s="99" t="s">
        <v>894</v>
      </c>
      <c r="AO190" s="99" t="s">
        <v>894</v>
      </c>
      <c r="AP190" s="99" t="s">
        <v>894</v>
      </c>
    </row>
    <row r="191" spans="35:42" ht="13.5" customHeight="1">
      <c r="AI191" s="98" t="s">
        <v>862</v>
      </c>
      <c r="AJ191" s="96" t="s">
        <v>1022</v>
      </c>
      <c r="AK191" s="100" t="s">
        <v>894</v>
      </c>
      <c r="AL191" s="100" t="s">
        <v>894</v>
      </c>
      <c r="AM191" s="100" t="s">
        <v>894</v>
      </c>
      <c r="AN191" s="100" t="s">
        <v>894</v>
      </c>
      <c r="AO191" s="100" t="s">
        <v>894</v>
      </c>
      <c r="AP191" s="100" t="s">
        <v>894</v>
      </c>
    </row>
    <row r="192" spans="35:42" ht="13.5" customHeight="1">
      <c r="AI192" s="98" t="s">
        <v>862</v>
      </c>
      <c r="AJ192" s="96" t="s">
        <v>1023</v>
      </c>
      <c r="AK192" s="99" t="s">
        <v>894</v>
      </c>
      <c r="AL192" s="99" t="s">
        <v>894</v>
      </c>
      <c r="AM192" s="99" t="s">
        <v>894</v>
      </c>
      <c r="AN192" s="99" t="s">
        <v>894</v>
      </c>
      <c r="AO192" s="99" t="s">
        <v>894</v>
      </c>
      <c r="AP192" s="99" t="s">
        <v>894</v>
      </c>
    </row>
    <row r="193" spans="35:42" ht="13.5" customHeight="1">
      <c r="AI193" s="98" t="s">
        <v>862</v>
      </c>
      <c r="AJ193" s="96" t="s">
        <v>1024</v>
      </c>
      <c r="AK193" s="100" t="s">
        <v>894</v>
      </c>
      <c r="AL193" s="100" t="s">
        <v>894</v>
      </c>
      <c r="AM193" s="100" t="s">
        <v>894</v>
      </c>
      <c r="AN193" s="100" t="s">
        <v>894</v>
      </c>
      <c r="AO193" s="100" t="s">
        <v>894</v>
      </c>
      <c r="AP193" s="100" t="s">
        <v>894</v>
      </c>
    </row>
    <row r="194" spans="35:42" ht="13.5" customHeight="1">
      <c r="AI194" s="98" t="s">
        <v>862</v>
      </c>
      <c r="AJ194" s="96" t="s">
        <v>1025</v>
      </c>
      <c r="AK194" s="99" t="s">
        <v>894</v>
      </c>
      <c r="AL194" s="99" t="s">
        <v>894</v>
      </c>
      <c r="AM194" s="99" t="s">
        <v>894</v>
      </c>
      <c r="AN194" s="99" t="s">
        <v>894</v>
      </c>
      <c r="AO194" s="99" t="s">
        <v>894</v>
      </c>
      <c r="AP194" s="99" t="s">
        <v>894</v>
      </c>
    </row>
    <row r="195" spans="35:42" ht="13.5" customHeight="1">
      <c r="AI195" s="98" t="s">
        <v>862</v>
      </c>
      <c r="AJ195" s="96" t="s">
        <v>1026</v>
      </c>
      <c r="AK195" s="100" t="s">
        <v>894</v>
      </c>
      <c r="AL195" s="100" t="s">
        <v>894</v>
      </c>
      <c r="AM195" s="100" t="s">
        <v>894</v>
      </c>
      <c r="AN195" s="100" t="s">
        <v>894</v>
      </c>
      <c r="AO195" s="100" t="s">
        <v>894</v>
      </c>
      <c r="AP195" s="100" t="s">
        <v>894</v>
      </c>
    </row>
    <row r="196" spans="35:42" ht="13.5" customHeight="1">
      <c r="AI196" s="98" t="s">
        <v>862</v>
      </c>
      <c r="AJ196" s="96" t="s">
        <v>1027</v>
      </c>
      <c r="AK196" s="99" t="s">
        <v>894</v>
      </c>
      <c r="AL196" s="99" t="s">
        <v>894</v>
      </c>
      <c r="AM196" s="99" t="s">
        <v>894</v>
      </c>
      <c r="AN196" s="99" t="s">
        <v>894</v>
      </c>
      <c r="AO196" s="99" t="s">
        <v>894</v>
      </c>
      <c r="AP196" s="99" t="s">
        <v>894</v>
      </c>
    </row>
    <row r="197" spans="35:42" ht="13.5" customHeight="1">
      <c r="AI197" s="98" t="s">
        <v>862</v>
      </c>
      <c r="AJ197" s="96" t="s">
        <v>1028</v>
      </c>
      <c r="AK197" s="100" t="s">
        <v>894</v>
      </c>
      <c r="AL197" s="100" t="s">
        <v>894</v>
      </c>
      <c r="AM197" s="100" t="s">
        <v>894</v>
      </c>
      <c r="AN197" s="100" t="s">
        <v>894</v>
      </c>
      <c r="AO197" s="100" t="s">
        <v>894</v>
      </c>
      <c r="AP197" s="100" t="s">
        <v>894</v>
      </c>
    </row>
  </sheetData>
  <customSheetViews>
    <customSheetView guid="{13AF8C83-0807-4498-ABB9-74022DC99504}" fitToPage="1">
      <selection activeCell="V2" sqref="V2:W2"/>
      <pageMargins left="0.7" right="0.7" top="0.75" bottom="0.75" header="0.3" footer="0.3"/>
      <pageSetup paperSize="9" scale="98" orientation="portrait" r:id="rId1"/>
    </customSheetView>
    <customSheetView guid="{E0624EB1-8E89-4C6D-B311-89CC0F48B793}" fitToPage="1">
      <selection activeCell="H27" sqref="H27:S27"/>
      <pageMargins left="0.7" right="0.7" top="0.75" bottom="0.75" header="0.3" footer="0.3"/>
      <pageSetup paperSize="9" scale="98" orientation="portrait" r:id="rId2"/>
    </customSheetView>
  </customSheetViews>
  <mergeCells count="224">
    <mergeCell ref="AH44:AH45"/>
    <mergeCell ref="A2:AE2"/>
    <mergeCell ref="AF1:AG2"/>
    <mergeCell ref="D13:S13"/>
    <mergeCell ref="AG50:AK51"/>
    <mergeCell ref="A50:B51"/>
    <mergeCell ref="C50:C51"/>
    <mergeCell ref="D50:E51"/>
    <mergeCell ref="F50:F51"/>
    <mergeCell ref="G50:G51"/>
    <mergeCell ref="H50:M50"/>
    <mergeCell ref="N50:AC51"/>
    <mergeCell ref="AD50:AF51"/>
    <mergeCell ref="H51:I51"/>
    <mergeCell ref="K51:L51"/>
    <mergeCell ref="D46:E47"/>
    <mergeCell ref="F46:F47"/>
    <mergeCell ref="G46:G47"/>
    <mergeCell ref="H46:M46"/>
    <mergeCell ref="N46:AC47"/>
    <mergeCell ref="AD46:AF47"/>
    <mergeCell ref="H47:I47"/>
    <mergeCell ref="K47:L47"/>
    <mergeCell ref="A48:B49"/>
    <mergeCell ref="AD44:AF45"/>
    <mergeCell ref="H45:I45"/>
    <mergeCell ref="K45:L45"/>
    <mergeCell ref="A52:AF52"/>
    <mergeCell ref="A53:B54"/>
    <mergeCell ref="C53:C54"/>
    <mergeCell ref="D53:E54"/>
    <mergeCell ref="F53:F54"/>
    <mergeCell ref="G53:G54"/>
    <mergeCell ref="H53:M53"/>
    <mergeCell ref="N53:AC54"/>
    <mergeCell ref="AD53:AF54"/>
    <mergeCell ref="H54:I54"/>
    <mergeCell ref="K54:L54"/>
    <mergeCell ref="D48:E49"/>
    <mergeCell ref="F48:F49"/>
    <mergeCell ref="G48:G49"/>
    <mergeCell ref="H48:M48"/>
    <mergeCell ref="N48:AC49"/>
    <mergeCell ref="AD48:AF49"/>
    <mergeCell ref="H49:I49"/>
    <mergeCell ref="K49:L49"/>
    <mergeCell ref="C48:C49"/>
    <mergeCell ref="A46:B47"/>
    <mergeCell ref="C46:C47"/>
    <mergeCell ref="A42:B43"/>
    <mergeCell ref="C42:C43"/>
    <mergeCell ref="D42:E43"/>
    <mergeCell ref="F42:F43"/>
    <mergeCell ref="G42:G43"/>
    <mergeCell ref="H42:M42"/>
    <mergeCell ref="N42:AC43"/>
    <mergeCell ref="A44:B45"/>
    <mergeCell ref="C44:C45"/>
    <mergeCell ref="D44:E45"/>
    <mergeCell ref="F44:F45"/>
    <mergeCell ref="G44:G45"/>
    <mergeCell ref="H44:M44"/>
    <mergeCell ref="N44:AC45"/>
    <mergeCell ref="AD42:AF43"/>
    <mergeCell ref="H43:I43"/>
    <mergeCell ref="K43:L43"/>
    <mergeCell ref="A40:B41"/>
    <mergeCell ref="C40:C41"/>
    <mergeCell ref="D40:E41"/>
    <mergeCell ref="F40:F41"/>
    <mergeCell ref="G40:G41"/>
    <mergeCell ref="H40:M40"/>
    <mergeCell ref="N40:AC41"/>
    <mergeCell ref="AD40:AF41"/>
    <mergeCell ref="H41:I41"/>
    <mergeCell ref="K41:L41"/>
    <mergeCell ref="A38:B39"/>
    <mergeCell ref="C38:C39"/>
    <mergeCell ref="D38:E39"/>
    <mergeCell ref="F38:F39"/>
    <mergeCell ref="G38:G39"/>
    <mergeCell ref="H38:M38"/>
    <mergeCell ref="N38:AC39"/>
    <mergeCell ref="AD38:AF39"/>
    <mergeCell ref="H39:I39"/>
    <mergeCell ref="K39:L39"/>
    <mergeCell ref="A36:B37"/>
    <mergeCell ref="C36:C37"/>
    <mergeCell ref="D36:E37"/>
    <mergeCell ref="F36:F37"/>
    <mergeCell ref="G36:G37"/>
    <mergeCell ref="H36:M36"/>
    <mergeCell ref="N36:AC37"/>
    <mergeCell ref="AD36:AF37"/>
    <mergeCell ref="H37:I37"/>
    <mergeCell ref="K37:L37"/>
    <mergeCell ref="A35:F35"/>
    <mergeCell ref="H35:M35"/>
    <mergeCell ref="N35:AC35"/>
    <mergeCell ref="D26:V26"/>
    <mergeCell ref="D27:V27"/>
    <mergeCell ref="D28:V28"/>
    <mergeCell ref="D29:V29"/>
    <mergeCell ref="D30:G30"/>
    <mergeCell ref="T31:W31"/>
    <mergeCell ref="T30:W30"/>
    <mergeCell ref="X30:AF30"/>
    <mergeCell ref="A30:C31"/>
    <mergeCell ref="D31:G31"/>
    <mergeCell ref="H31:S31"/>
    <mergeCell ref="H30:S30"/>
    <mergeCell ref="AA31:AB31"/>
    <mergeCell ref="AD31:AE31"/>
    <mergeCell ref="X31:Y31"/>
    <mergeCell ref="A28:C29"/>
    <mergeCell ref="W28:X28"/>
    <mergeCell ref="Z28:AA28"/>
    <mergeCell ref="AC28:AF28"/>
    <mergeCell ref="W29:X29"/>
    <mergeCell ref="Z29:AA29"/>
    <mergeCell ref="D58:F58"/>
    <mergeCell ref="A58:C58"/>
    <mergeCell ref="A56:C56"/>
    <mergeCell ref="A57:C57"/>
    <mergeCell ref="D57:AF57"/>
    <mergeCell ref="V58:AF58"/>
    <mergeCell ref="G58:O58"/>
    <mergeCell ref="P58:U58"/>
    <mergeCell ref="D56:AF56"/>
    <mergeCell ref="A24:C25"/>
    <mergeCell ref="W24:X24"/>
    <mergeCell ref="Z24:AA24"/>
    <mergeCell ref="AC24:AF24"/>
    <mergeCell ref="D22:V22"/>
    <mergeCell ref="D23:V23"/>
    <mergeCell ref="D24:V24"/>
    <mergeCell ref="D25:V25"/>
    <mergeCell ref="W25:X25"/>
    <mergeCell ref="Z25:AA25"/>
    <mergeCell ref="AC25:AF25"/>
    <mergeCell ref="Z22:AA22"/>
    <mergeCell ref="A22:C23"/>
    <mergeCell ref="AC29:AF29"/>
    <mergeCell ref="AC19:AF19"/>
    <mergeCell ref="AC20:AF20"/>
    <mergeCell ref="AC21:AF21"/>
    <mergeCell ref="AC26:AF26"/>
    <mergeCell ref="AC27:AF27"/>
    <mergeCell ref="D18:V19"/>
    <mergeCell ref="W22:X22"/>
    <mergeCell ref="T7:U7"/>
    <mergeCell ref="AC18:AF18"/>
    <mergeCell ref="Z20:AA20"/>
    <mergeCell ref="W21:X21"/>
    <mergeCell ref="Z21:AA21"/>
    <mergeCell ref="W18:X18"/>
    <mergeCell ref="Z18:AA18"/>
    <mergeCell ref="W19:X19"/>
    <mergeCell ref="Z19:AA19"/>
    <mergeCell ref="AC22:AF22"/>
    <mergeCell ref="W23:X23"/>
    <mergeCell ref="Z23:AA23"/>
    <mergeCell ref="AC23:AF23"/>
    <mergeCell ref="T12:W13"/>
    <mergeCell ref="X12:AF13"/>
    <mergeCell ref="A20:C21"/>
    <mergeCell ref="W20:X20"/>
    <mergeCell ref="T9:AA9"/>
    <mergeCell ref="E11:H11"/>
    <mergeCell ref="I11:S11"/>
    <mergeCell ref="D21:V21"/>
    <mergeCell ref="G10:H10"/>
    <mergeCell ref="T6:U6"/>
    <mergeCell ref="V6:AA6"/>
    <mergeCell ref="T10:AA10"/>
    <mergeCell ref="V8:AA8"/>
    <mergeCell ref="L8:S8"/>
    <mergeCell ref="L9:S9"/>
    <mergeCell ref="A18:C19"/>
    <mergeCell ref="A11:C13"/>
    <mergeCell ref="A5:S5"/>
    <mergeCell ref="T5:V5"/>
    <mergeCell ref="V3:W3"/>
    <mergeCell ref="Y3:Z3"/>
    <mergeCell ref="AB3:AC3"/>
    <mergeCell ref="AE3:AF3"/>
    <mergeCell ref="T14:W14"/>
    <mergeCell ref="X14:Y14"/>
    <mergeCell ref="AA14:AB14"/>
    <mergeCell ref="AD14:AE14"/>
    <mergeCell ref="D12:S12"/>
    <mergeCell ref="D14:S14"/>
    <mergeCell ref="D10:E10"/>
    <mergeCell ref="J10:K10"/>
    <mergeCell ref="M10:N10"/>
    <mergeCell ref="P10:Q10"/>
    <mergeCell ref="R10:S10"/>
    <mergeCell ref="T4:V4"/>
    <mergeCell ref="W4:AF4"/>
    <mergeCell ref="W5:AF5"/>
    <mergeCell ref="AD35:AF35"/>
    <mergeCell ref="A14:C14"/>
    <mergeCell ref="A10:C10"/>
    <mergeCell ref="A6:C6"/>
    <mergeCell ref="A8:C8"/>
    <mergeCell ref="A7:C7"/>
    <mergeCell ref="A9:C9"/>
    <mergeCell ref="T8:U8"/>
    <mergeCell ref="D20:V20"/>
    <mergeCell ref="Z11:AA11"/>
    <mergeCell ref="V7:AA7"/>
    <mergeCell ref="D6:K6"/>
    <mergeCell ref="L6:S6"/>
    <mergeCell ref="D7:K7"/>
    <mergeCell ref="D8:K8"/>
    <mergeCell ref="D9:K9"/>
    <mergeCell ref="L7:S7"/>
    <mergeCell ref="T11:Y11"/>
    <mergeCell ref="AB6:AF11"/>
    <mergeCell ref="A26:C27"/>
    <mergeCell ref="W26:X26"/>
    <mergeCell ref="Z26:AA26"/>
    <mergeCell ref="W27:X27"/>
    <mergeCell ref="Z27:AA27"/>
  </mergeCells>
  <phoneticPr fontId="19"/>
  <dataValidations count="21">
    <dataValidation type="list" allowBlank="1" showInputMessage="1" showErrorMessage="1" sqref="Z11:AA11" xr:uid="{E21C26CB-78C3-4B25-A732-835E8B7167FF}">
      <formula1>"選択してください(外国籍のみ),有り,無し"</formula1>
    </dataValidation>
    <dataValidation type="whole" allowBlank="1" showInputMessage="1" showErrorMessage="1" sqref="G10:H10 Y3:Z3" xr:uid="{358552CB-D5B1-43FF-9D3B-4532EA9124B2}">
      <formula1>1</formula1>
      <formula2>12</formula2>
    </dataValidation>
    <dataValidation type="list" allowBlank="1" showInputMessage="1" showErrorMessage="1" sqref="X30:AF30" xr:uid="{9AF7D197-BA27-4336-84BD-7FAA34A432FA}">
      <formula1>"選択してください(博士学位取得者),課程,論文"</formula1>
    </dataValidation>
    <dataValidation type="list" allowBlank="1" showInputMessage="1" showErrorMessage="1" sqref="AC19:AF19" xr:uid="{FECE7B9C-558B-494A-86CC-E61B708F6BF1}">
      <formula1>"選択してください,卒業"</formula1>
    </dataValidation>
    <dataValidation type="list" allowBlank="1" showInputMessage="1" showErrorMessage="1" sqref="AC28:AF28 AC20:AF20 AC22:AF22 AC24:AF24 AC26:AF26" xr:uid="{834F6264-8B54-4321-A862-B67FE2C5A1F9}">
      <formula1>"選択してください,入学,編入学"</formula1>
    </dataValidation>
    <dataValidation type="list" allowBlank="1" showInputMessage="1" showErrorMessage="1" sqref="AC25:AF25 AC23:AF23" xr:uid="{15959565-61BA-4456-A220-FC1F927894A9}">
      <formula1>"選択してください,卒業,修了,退学"</formula1>
    </dataValidation>
    <dataValidation type="list" allowBlank="1" showInputMessage="1" showErrorMessage="1" sqref="AC21:AF21" xr:uid="{2E7AD0DE-11A1-4650-B1DB-A9056E0C2A77}">
      <formula1>"選択してください,卒業,退学"</formula1>
    </dataValidation>
    <dataValidation type="list" allowBlank="1" showInputMessage="1" showErrorMessage="1" sqref="AC27:AF27" xr:uid="{9D62889A-4841-4DEE-A055-E576DEF22308}">
      <formula1>"選択してください,修了,退学,在学中"</formula1>
    </dataValidation>
    <dataValidation type="list" allowBlank="1" showInputMessage="1" showErrorMessage="1" sqref="AC29:AF29" xr:uid="{D1F2E624-A975-4BA8-86ED-4896EDF464BF}">
      <formula1>"選択してください,修了,退学(満期),退学(中途),在学中"</formula1>
    </dataValidation>
    <dataValidation type="whole" allowBlank="1" showInputMessage="1" showErrorMessage="1" sqref="D10:E10 V3:W3" xr:uid="{EDA7B480-836F-4DFD-85D6-3E947EF82F5B}">
      <formula1>1900</formula1>
      <formula2>2030</formula2>
    </dataValidation>
    <dataValidation type="whole" allowBlank="1" showInputMessage="1" showErrorMessage="1" sqref="J10:K10 AB3:AC3" xr:uid="{465B5B45-3733-4117-B0F5-A9641B31B132}">
      <formula1>1</formula1>
      <formula2>31</formula2>
    </dataValidation>
    <dataValidation type="list" allowBlank="1" showInputMessage="1" showErrorMessage="1" sqref="H38:M38 H36:M36 H40:M40 H53:M53 H48:M48 H44:M44 H42:M42 H46:M46 H50:M50" xr:uid="{567BA87B-8E6D-4282-8F4B-314006BD1965}">
      <formula1>"選択してください,現在に至る,終了(退職)(予定)"</formula1>
    </dataValidation>
    <dataValidation type="list" allowBlank="1" showInputMessage="1" showErrorMessage="1" sqref="AD53:AF54 AD36:AF51" xr:uid="{89D86E0D-3B14-428A-A3A8-1444D7E1E22F}">
      <formula1>"選択してください,常勤,非常勤"</formula1>
    </dataValidation>
    <dataValidation type="list" allowBlank="1" showInputMessage="1" showErrorMessage="1" sqref="AC18:AF18" xr:uid="{BD6F71FB-5B1A-4FD1-9256-78F4504A393D}">
      <formula1>"選択してください,入学"</formula1>
    </dataValidation>
    <dataValidation type="whole" imeMode="halfAlpha" allowBlank="1" showInputMessage="1" showErrorMessage="1" sqref="H45:I45 A53:B54 X14:Y14 H37:I37 H39:I39 H41:I41 H43:I43 H54:I54 W18:X29 X31:Y31 H47:I47 H49:I49 H51:I51 A36:B51" xr:uid="{00248FB4-21C7-4DA8-9C20-511ED6D19866}">
      <formula1>1900</formula1>
      <formula2>2030</formula2>
    </dataValidation>
    <dataValidation type="whole" imeMode="halfAlpha" allowBlank="1" showInputMessage="1" showErrorMessage="1" sqref="K45:L45 D53:E54 AA14:AB14 K37:L37 K39:L39 K41:L41 K43:L43 K54:L54 Z18:AA29 AA31:AB31 K47:L47 K49:L49 K51:L51 D36:E51" xr:uid="{FD7D71E9-5ADA-4F80-8A9A-C12C2ABA4565}">
      <formula1>1</formula1>
      <formula2>12</formula2>
    </dataValidation>
    <dataValidation type="whole" imeMode="halfAlpha" allowBlank="1" showInputMessage="1" showErrorMessage="1" sqref="AD31:AE31 AD14:AE14" xr:uid="{FD03D0E5-9823-4152-8D11-94A0FFD2067B}">
      <formula1>1</formula1>
      <formula2>31</formula2>
    </dataValidation>
    <dataValidation type="list" errorStyle="information" allowBlank="1" showInputMessage="1" showErrorMessage="1" error="選択肢にない場合は直接入力してください" sqref="A20:C21 A28:C29" xr:uid="{8DB2E977-F15C-4BF9-994E-8850FDFAA8BD}">
      <formula1>"大学,大学院（修士）,大学院（博士）"</formula1>
    </dataValidation>
    <dataValidation type="list" errorStyle="information" allowBlank="1" showInputMessage="1" showErrorMessage="1" error="選択肢にない場合は直接入力してください" sqref="A22:C27" xr:uid="{0C56CA77-CE96-43A0-A9B5-68D678B9FA5E}">
      <formula1>"選択してください,大学,大学院（修士）,大学院（博士）"</formula1>
    </dataValidation>
    <dataValidation type="list" allowBlank="1" showInputMessage="1" showErrorMessage="1" sqref="W4:AF4" xr:uid="{1AA70614-FE75-4DBE-8F28-911550066423}">
      <formula1>INDIRECT("研究所テーブル[#見出し]")</formula1>
    </dataValidation>
    <dataValidation type="list" allowBlank="1" showInputMessage="1" showErrorMessage="1" sqref="W5:AF5" xr:uid="{48B5BA40-F8AD-4E33-8B2D-6AEA5D43EDEC}">
      <formula1>INDIRECT("研究所テーブル["&amp;W4&amp;"]")</formula1>
    </dataValidation>
  </dataValidations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86" orientation="portrait"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30C207-4ED9-4EE0-81D1-DA227D4E1AA7}">
          <x14:formula1>
            <xm:f>事務所利用シート!$O$1:$O$3</xm:f>
          </x14:formula1>
          <xm:sqref>R10:S10</xm:sqref>
        </x14:dataValidation>
        <x14:dataValidation type="list" allowBlank="1" showInputMessage="1" showErrorMessage="1" xr:uid="{6FE744A4-C46B-4462-9ECB-416256ECE789}">
          <x14:formula1>
            <xm:f>在留資格一覧!$A$1:$A$28</xm:f>
          </x14:formula1>
          <xm:sqref>X12</xm:sqref>
        </x14:dataValidation>
        <x14:dataValidation type="list" allowBlank="1" showInputMessage="1" showErrorMessage="1" xr:uid="{BB354127-3616-49D0-B9F2-D61FFEBC8426}">
          <x14:formula1>
            <xm:f>専門分野一覧!$B$4:$B$286</xm:f>
          </x14:formula1>
          <xm:sqref>D56</xm:sqref>
        </x14:dataValidation>
        <x14:dataValidation type="list" errorStyle="information" allowBlank="1" showInputMessage="1" showErrorMessage="1" error="学位一覧に存在しない場合は直接ご入力ください" xr:uid="{C57D6E30-5B8B-4B2C-B58D-84D761532693}">
          <x14:formula1>
            <xm:f>学位一覧!$A$3:$A$218</xm:f>
          </x14:formula1>
          <xm:sqref>H30:S30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579F-11F1-46C6-942F-205AA5E7ED6F}">
  <sheetPr>
    <tabColor theme="0" tint="-0.499984740745262"/>
  </sheetPr>
  <dimension ref="A1:H10"/>
  <sheetViews>
    <sheetView workbookViewId="0">
      <selection activeCell="D15" sqref="D15"/>
    </sheetView>
  </sheetViews>
  <sheetFormatPr defaultColWidth="8.9140625" defaultRowHeight="13.5"/>
  <cols>
    <col min="1" max="1" width="6" style="45" bestFit="1" customWidth="1"/>
    <col min="2" max="2" width="8.4140625" style="49" bestFit="1" customWidth="1"/>
    <col min="3" max="3" width="55.9140625" style="45" customWidth="1"/>
    <col min="4" max="7" width="11.75" style="45" customWidth="1"/>
    <col min="8" max="16384" width="8.9140625" style="45"/>
  </cols>
  <sheetData>
    <row r="1" spans="1:8">
      <c r="A1" s="46" t="s">
        <v>579</v>
      </c>
      <c r="B1" s="46" t="s">
        <v>570</v>
      </c>
      <c r="C1" s="47" t="s">
        <v>580</v>
      </c>
      <c r="D1" s="47" t="s">
        <v>583</v>
      </c>
      <c r="E1" s="47" t="s">
        <v>581</v>
      </c>
      <c r="F1" s="47" t="s">
        <v>582</v>
      </c>
      <c r="G1" s="47" t="s">
        <v>474</v>
      </c>
      <c r="H1" s="46" t="s">
        <v>578</v>
      </c>
    </row>
    <row r="2" spans="1:8" s="48" customFormat="1">
      <c r="A2" s="48">
        <v>99</v>
      </c>
      <c r="B2" s="48" t="str">
        <f>事務所利用シート!B103</f>
        <v>現職名称</v>
      </c>
      <c r="C2" s="48" t="str">
        <f>事務所利用シート!C103</f>
        <v/>
      </c>
      <c r="D2" s="48" t="str">
        <f>事務所利用シート!C105</f>
        <v/>
      </c>
      <c r="E2" s="48" t="str">
        <f>事務所利用シート!C104</f>
        <v/>
      </c>
      <c r="F2" s="48" t="str">
        <f>IF(事務所利用シート!C106="/00","",事務所利用シート!C106)</f>
        <v/>
      </c>
      <c r="G2" s="48" t="str">
        <f>事務所利用シート!C107</f>
        <v/>
      </c>
      <c r="H2" s="48" t="b">
        <v>1</v>
      </c>
    </row>
    <row r="3" spans="1:8">
      <c r="A3" s="48">
        <v>1</v>
      </c>
      <c r="B3" s="48" t="str">
        <f>事務所利用シート!B63</f>
        <v>職歴1名称</v>
      </c>
      <c r="C3" s="48" t="str">
        <f>事務所利用シート!C63</f>
        <v/>
      </c>
      <c r="D3" s="48" t="str">
        <f>事務所利用シート!C65</f>
        <v/>
      </c>
      <c r="E3" s="48" t="str">
        <f>事務所利用シート!C64</f>
        <v/>
      </c>
      <c r="F3" s="48" t="str">
        <f>IF(事務所利用シート!C66="/00","",事務所利用シート!C66)</f>
        <v/>
      </c>
      <c r="G3" s="48" t="str">
        <f>事務所利用シート!C67</f>
        <v/>
      </c>
      <c r="H3" s="48" t="b">
        <f>IF(事務所利用シート!E63="Check",TRUE,FALSE)</f>
        <v>0</v>
      </c>
    </row>
    <row r="4" spans="1:8">
      <c r="A4" s="48">
        <v>2</v>
      </c>
      <c r="B4" s="48" t="str">
        <f>事務所利用シート!B68</f>
        <v>職歴2名称</v>
      </c>
      <c r="C4" s="48" t="str">
        <f>事務所利用シート!C68</f>
        <v/>
      </c>
      <c r="D4" s="48" t="str">
        <f>事務所利用シート!C70</f>
        <v/>
      </c>
      <c r="E4" s="48" t="str">
        <f>事務所利用シート!C69</f>
        <v/>
      </c>
      <c r="F4" s="48" t="str">
        <f>IF(事務所利用シート!C71="/00","",事務所利用シート!C71)</f>
        <v/>
      </c>
      <c r="G4" s="48" t="str">
        <f>事務所利用シート!C72</f>
        <v/>
      </c>
      <c r="H4" s="48" t="b">
        <f>IF(事務所利用シート!E68="Check",TRUE,FALSE)</f>
        <v>0</v>
      </c>
    </row>
    <row r="5" spans="1:8">
      <c r="A5" s="48">
        <v>3</v>
      </c>
      <c r="B5" s="48" t="str">
        <f>事務所利用シート!B73</f>
        <v>職歴3名称</v>
      </c>
      <c r="C5" s="48" t="str">
        <f>事務所利用シート!C73</f>
        <v/>
      </c>
      <c r="D5" s="48" t="str">
        <f>事務所利用シート!C75</f>
        <v/>
      </c>
      <c r="E5" s="48" t="str">
        <f>事務所利用シート!C74</f>
        <v/>
      </c>
      <c r="F5" s="48" t="str">
        <f>IF(事務所利用シート!C76="/00","",事務所利用シート!C76)</f>
        <v/>
      </c>
      <c r="G5" s="48" t="str">
        <f>事務所利用シート!C77</f>
        <v/>
      </c>
      <c r="H5" s="48" t="b">
        <f>IF(事務所利用シート!E73="Check",TRUE,FALSE)</f>
        <v>0</v>
      </c>
    </row>
    <row r="6" spans="1:8">
      <c r="A6" s="48">
        <v>4</v>
      </c>
      <c r="B6" s="48" t="str">
        <f>事務所利用シート!B78</f>
        <v>職歴4名称</v>
      </c>
      <c r="C6" s="48" t="str">
        <f>事務所利用シート!C78</f>
        <v/>
      </c>
      <c r="D6" s="48" t="str">
        <f>事務所利用シート!C80</f>
        <v/>
      </c>
      <c r="E6" s="48" t="str">
        <f>事務所利用シート!C79</f>
        <v/>
      </c>
      <c r="F6" s="48" t="str">
        <f>IF(事務所利用シート!C81="/00","",事務所利用シート!C81)</f>
        <v/>
      </c>
      <c r="G6" s="48" t="str">
        <f>事務所利用シート!C82</f>
        <v/>
      </c>
      <c r="H6" s="48" t="b">
        <f>IF(事務所利用シート!E78="Check",TRUE,FALSE)</f>
        <v>0</v>
      </c>
    </row>
    <row r="7" spans="1:8">
      <c r="A7" s="48">
        <v>5</v>
      </c>
      <c r="B7" s="48" t="str">
        <f>事務所利用シート!B83</f>
        <v>職歴5名称</v>
      </c>
      <c r="C7" s="48" t="str">
        <f>事務所利用シート!C83</f>
        <v/>
      </c>
      <c r="D7" s="48" t="str">
        <f>事務所利用シート!C85</f>
        <v/>
      </c>
      <c r="E7" s="48" t="str">
        <f>事務所利用シート!C84</f>
        <v/>
      </c>
      <c r="F7" s="48" t="str">
        <f>IF(事務所利用シート!C86="/00","",事務所利用シート!C86)</f>
        <v/>
      </c>
      <c r="G7" s="48" t="str">
        <f>事務所利用シート!C87</f>
        <v/>
      </c>
      <c r="H7" s="48" t="b">
        <f>IF(事務所利用シート!E83="Check",TRUE,FALSE)</f>
        <v>0</v>
      </c>
    </row>
    <row r="8" spans="1:8">
      <c r="A8" s="45">
        <v>6</v>
      </c>
      <c r="B8" s="49" t="str">
        <f>事務所利用シート!B88</f>
        <v>職歴6名称</v>
      </c>
      <c r="C8" s="45" t="str">
        <f>事務所利用シート!C88</f>
        <v/>
      </c>
      <c r="D8" s="45" t="str">
        <f>事務所利用シート!C90</f>
        <v/>
      </c>
      <c r="E8" s="45" t="str">
        <f>事務所利用シート!C89</f>
        <v/>
      </c>
      <c r="F8" s="45" t="str">
        <f>IF(事務所利用シート!C91="/00","",事務所利用シート!C91)</f>
        <v/>
      </c>
      <c r="G8" s="45" t="str">
        <f>事務所利用シート!C92</f>
        <v/>
      </c>
      <c r="H8" s="45" t="b">
        <f>IF(事務所利用シート!E88="Check",TRUE,FALSE)</f>
        <v>0</v>
      </c>
    </row>
    <row r="9" spans="1:8">
      <c r="A9" s="45">
        <v>7</v>
      </c>
      <c r="B9" s="49" t="str">
        <f>事務所利用シート!B93</f>
        <v>職歴7名称</v>
      </c>
      <c r="C9" s="45" t="str">
        <f>事務所利用シート!C93</f>
        <v/>
      </c>
      <c r="D9" s="45" t="str">
        <f>事務所利用シート!C95</f>
        <v/>
      </c>
      <c r="E9" s="45" t="str">
        <f>事務所利用シート!C94</f>
        <v/>
      </c>
      <c r="F9" s="45" t="str">
        <f>IF(事務所利用シート!C96="/00","",事務所利用シート!C96)</f>
        <v/>
      </c>
      <c r="G9" s="45" t="str">
        <f>事務所利用シート!C97</f>
        <v/>
      </c>
      <c r="H9" s="45" t="b">
        <f>IF(事務所利用シート!E93="Check",TRUE,FALSE)</f>
        <v>0</v>
      </c>
    </row>
    <row r="10" spans="1:8">
      <c r="A10" s="45">
        <v>8</v>
      </c>
      <c r="B10" s="49" t="str">
        <f>事務所利用シート!B98</f>
        <v>職歴8名称</v>
      </c>
      <c r="C10" s="45" t="str">
        <f>事務所利用シート!C98</f>
        <v/>
      </c>
      <c r="D10" s="45" t="str">
        <f>事務所利用シート!C100</f>
        <v/>
      </c>
      <c r="E10" s="45" t="str">
        <f>事務所利用シート!C99</f>
        <v/>
      </c>
      <c r="F10" s="45" t="str">
        <f>IF(事務所利用シート!C101="/00","",事務所利用シート!C101)</f>
        <v/>
      </c>
      <c r="G10" s="45" t="str">
        <f>事務所利用シート!C102</f>
        <v/>
      </c>
      <c r="H10" s="45" t="b">
        <f>IF(事務所利用シート!E98="Check",TRUE,FALSE)</f>
        <v>0</v>
      </c>
    </row>
  </sheetData>
  <customSheetViews>
    <customSheetView guid="{13AF8C83-0807-4498-ABB9-74022DC99504}" state="hidden">
      <selection activeCell="D30" sqref="D30"/>
      <pageMargins left="0.7" right="0.7" top="0.75" bottom="0.75" header="0.3" footer="0.3"/>
      <pageSetup paperSize="9" orientation="portrait" r:id="rId1"/>
    </customSheetView>
    <customSheetView guid="{E0624EB1-8E89-4C6D-B311-89CC0F48B793}">
      <selection activeCell="D30" sqref="D30"/>
      <pageMargins left="0.7" right="0.7" top="0.75" bottom="0.75" header="0.3" footer="0.3"/>
      <pageSetup paperSize="9" orientation="portrait" r:id="rId2"/>
    </customSheetView>
  </customSheetViews>
  <phoneticPr fontId="19"/>
  <conditionalFormatting sqref="C1:G1">
    <cfRule type="expression" dxfId="4" priority="6">
      <formula>#REF!="NG"</formula>
    </cfRule>
  </conditionalFormatting>
  <conditionalFormatting sqref="H1">
    <cfRule type="expression" dxfId="3" priority="4">
      <formula>#REF!="NG"</formula>
    </cfRule>
  </conditionalFormatting>
  <conditionalFormatting sqref="A1:H1">
    <cfRule type="expression" dxfId="2" priority="5">
      <formula>#REF!="NG"</formula>
    </cfRule>
  </conditionalFormatting>
  <conditionalFormatting sqref="A1">
    <cfRule type="expression" dxfId="1" priority="2">
      <formula>#REF!="NG"</formula>
    </cfRule>
  </conditionalFormatting>
  <conditionalFormatting sqref="A1">
    <cfRule type="expression" dxfId="0" priority="3">
      <formula>#REF!="NG"</formula>
    </cfRule>
  </conditionalFormatting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C7E7-0D3F-4137-9222-7B21355C1447}">
  <sheetPr>
    <tabColor rgb="FFFF0000"/>
    <pageSetUpPr autoPageBreaks="0" fitToPage="1"/>
  </sheetPr>
  <dimension ref="A1:AP197"/>
  <sheetViews>
    <sheetView zoomScaleNormal="100" zoomScaleSheetLayoutView="100" workbookViewId="0">
      <selection activeCell="D13" sqref="D13:S13"/>
    </sheetView>
  </sheetViews>
  <sheetFormatPr defaultColWidth="8.6640625" defaultRowHeight="13.5" customHeight="1"/>
  <cols>
    <col min="1" max="33" width="2.4140625" style="49" customWidth="1"/>
    <col min="34" max="34" width="8.6640625" style="49"/>
    <col min="35" max="35" width="9.4140625" style="49" bestFit="1" customWidth="1"/>
    <col min="36" max="38" width="8.6640625" style="49"/>
    <col min="39" max="39" width="8.6640625" style="49" customWidth="1"/>
    <col min="40" max="16384" width="8.6640625" style="49"/>
  </cols>
  <sheetData>
    <row r="1" spans="1:35" ht="13.5" customHeight="1">
      <c r="AF1" s="320"/>
      <c r="AG1" s="320"/>
    </row>
    <row r="2" spans="1:35" ht="23.5">
      <c r="A2" s="319" t="s">
        <v>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20"/>
      <c r="AG2" s="320"/>
    </row>
    <row r="3" spans="1:35" ht="14" thickBot="1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6" t="s">
        <v>23</v>
      </c>
      <c r="V3" s="154">
        <v>2022</v>
      </c>
      <c r="W3" s="155"/>
      <c r="X3" s="94" t="s">
        <v>7</v>
      </c>
      <c r="Y3" s="156">
        <v>1</v>
      </c>
      <c r="Z3" s="157"/>
      <c r="AA3" s="95" t="s">
        <v>8</v>
      </c>
      <c r="AB3" s="158">
        <v>10</v>
      </c>
      <c r="AC3" s="157"/>
      <c r="AD3" s="95" t="s">
        <v>9</v>
      </c>
      <c r="AE3" s="159" t="s">
        <v>24</v>
      </c>
      <c r="AF3" s="159"/>
      <c r="AI3" s="9"/>
    </row>
    <row r="4" spans="1:35">
      <c r="A4" s="3" t="s">
        <v>469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77" t="s">
        <v>851</v>
      </c>
      <c r="U4" s="122"/>
      <c r="V4" s="178"/>
      <c r="W4" s="179" t="s">
        <v>1034</v>
      </c>
      <c r="X4" s="180"/>
      <c r="Y4" s="180"/>
      <c r="Z4" s="180"/>
      <c r="AA4" s="180"/>
      <c r="AB4" s="180"/>
      <c r="AC4" s="180"/>
      <c r="AD4" s="180"/>
      <c r="AE4" s="180"/>
      <c r="AF4" s="181"/>
      <c r="AI4" s="9"/>
    </row>
    <row r="5" spans="1:35" ht="14" thickBot="1">
      <c r="A5" s="150" t="s">
        <v>470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1" t="s">
        <v>852</v>
      </c>
      <c r="U5" s="152"/>
      <c r="V5" s="153"/>
      <c r="W5" s="182" t="s">
        <v>1035</v>
      </c>
      <c r="X5" s="183"/>
      <c r="Y5" s="183"/>
      <c r="Z5" s="183"/>
      <c r="AA5" s="183"/>
      <c r="AB5" s="183"/>
      <c r="AC5" s="183"/>
      <c r="AD5" s="183"/>
      <c r="AE5" s="183"/>
      <c r="AF5" s="184"/>
      <c r="AI5" s="9"/>
    </row>
    <row r="6" spans="1:35">
      <c r="A6" s="130"/>
      <c r="B6" s="131"/>
      <c r="C6" s="132"/>
      <c r="D6" s="139" t="s">
        <v>2</v>
      </c>
      <c r="E6" s="139"/>
      <c r="F6" s="139"/>
      <c r="G6" s="139"/>
      <c r="H6" s="139"/>
      <c r="I6" s="139"/>
      <c r="J6" s="139"/>
      <c r="K6" s="139"/>
      <c r="L6" s="139" t="s">
        <v>11</v>
      </c>
      <c r="M6" s="139"/>
      <c r="N6" s="139"/>
      <c r="O6" s="139"/>
      <c r="P6" s="139"/>
      <c r="Q6" s="139"/>
      <c r="R6" s="139"/>
      <c r="S6" s="139"/>
      <c r="T6" s="196" t="s">
        <v>20</v>
      </c>
      <c r="U6" s="196"/>
      <c r="V6" s="197" t="s">
        <v>52</v>
      </c>
      <c r="W6" s="197"/>
      <c r="X6" s="197"/>
      <c r="Y6" s="197"/>
      <c r="Z6" s="197"/>
      <c r="AA6" s="197"/>
      <c r="AB6" s="142" t="s">
        <v>40</v>
      </c>
      <c r="AC6" s="143"/>
      <c r="AD6" s="143"/>
      <c r="AE6" s="143"/>
      <c r="AF6" s="144"/>
    </row>
    <row r="7" spans="1:35">
      <c r="A7" s="127" t="s">
        <v>5</v>
      </c>
      <c r="B7" s="128"/>
      <c r="C7" s="129"/>
      <c r="D7" s="140" t="s">
        <v>522</v>
      </c>
      <c r="E7" s="140"/>
      <c r="F7" s="140"/>
      <c r="G7" s="140"/>
      <c r="H7" s="140"/>
      <c r="I7" s="140"/>
      <c r="J7" s="140"/>
      <c r="K7" s="140"/>
      <c r="L7" s="140" t="s">
        <v>523</v>
      </c>
      <c r="M7" s="140"/>
      <c r="N7" s="140"/>
      <c r="O7" s="140"/>
      <c r="P7" s="140"/>
      <c r="Q7" s="140"/>
      <c r="R7" s="140"/>
      <c r="S7" s="140"/>
      <c r="T7" s="133" t="s">
        <v>13</v>
      </c>
      <c r="U7" s="133"/>
      <c r="V7" s="138" t="s">
        <v>527</v>
      </c>
      <c r="W7" s="138"/>
      <c r="X7" s="138"/>
      <c r="Y7" s="138"/>
      <c r="Z7" s="138"/>
      <c r="AA7" s="138"/>
      <c r="AB7" s="145"/>
      <c r="AC7" s="145"/>
      <c r="AD7" s="145"/>
      <c r="AE7" s="145"/>
      <c r="AF7" s="146"/>
    </row>
    <row r="8" spans="1:35" ht="15.5" customHeight="1">
      <c r="A8" s="127" t="s">
        <v>3</v>
      </c>
      <c r="B8" s="128"/>
      <c r="C8" s="129"/>
      <c r="D8" s="140" t="s">
        <v>495</v>
      </c>
      <c r="E8" s="140"/>
      <c r="F8" s="140"/>
      <c r="G8" s="140"/>
      <c r="H8" s="140"/>
      <c r="I8" s="140"/>
      <c r="J8" s="140"/>
      <c r="K8" s="140"/>
      <c r="L8" s="140" t="s">
        <v>521</v>
      </c>
      <c r="M8" s="140"/>
      <c r="N8" s="140"/>
      <c r="O8" s="140"/>
      <c r="P8" s="140"/>
      <c r="Q8" s="140"/>
      <c r="R8" s="140"/>
      <c r="S8" s="140"/>
      <c r="T8" s="133" t="s">
        <v>14</v>
      </c>
      <c r="U8" s="133"/>
      <c r="V8" s="138" t="s">
        <v>50</v>
      </c>
      <c r="W8" s="138"/>
      <c r="X8" s="138"/>
      <c r="Y8" s="138"/>
      <c r="Z8" s="138"/>
      <c r="AA8" s="138"/>
      <c r="AB8" s="145"/>
      <c r="AC8" s="145"/>
      <c r="AD8" s="145"/>
      <c r="AE8" s="145"/>
      <c r="AF8" s="146"/>
    </row>
    <row r="9" spans="1:35">
      <c r="A9" s="127" t="s">
        <v>1</v>
      </c>
      <c r="B9" s="128"/>
      <c r="C9" s="129"/>
      <c r="D9" s="140" t="s">
        <v>524</v>
      </c>
      <c r="E9" s="140"/>
      <c r="F9" s="140"/>
      <c r="G9" s="140"/>
      <c r="H9" s="140"/>
      <c r="I9" s="140"/>
      <c r="J9" s="140"/>
      <c r="K9" s="140"/>
      <c r="L9" s="140" t="s">
        <v>525</v>
      </c>
      <c r="M9" s="140"/>
      <c r="N9" s="140"/>
      <c r="O9" s="140"/>
      <c r="P9" s="140"/>
      <c r="Q9" s="140"/>
      <c r="R9" s="140"/>
      <c r="S9" s="140"/>
      <c r="T9" s="141" t="s">
        <v>12</v>
      </c>
      <c r="U9" s="141"/>
      <c r="V9" s="141"/>
      <c r="W9" s="141"/>
      <c r="X9" s="141"/>
      <c r="Y9" s="141"/>
      <c r="Z9" s="141"/>
      <c r="AA9" s="141"/>
      <c r="AB9" s="145"/>
      <c r="AC9" s="145"/>
      <c r="AD9" s="145"/>
      <c r="AE9" s="145"/>
      <c r="AF9" s="146"/>
    </row>
    <row r="10" spans="1:35">
      <c r="A10" s="127" t="s">
        <v>4</v>
      </c>
      <c r="B10" s="128"/>
      <c r="C10" s="129"/>
      <c r="D10" s="149">
        <v>1980</v>
      </c>
      <c r="E10" s="170"/>
      <c r="F10" s="115" t="s">
        <v>7</v>
      </c>
      <c r="G10" s="194">
        <v>6</v>
      </c>
      <c r="H10" s="195"/>
      <c r="I10" s="116" t="s">
        <v>8</v>
      </c>
      <c r="J10" s="149">
        <v>3</v>
      </c>
      <c r="K10" s="171"/>
      <c r="L10" s="116" t="s">
        <v>9</v>
      </c>
      <c r="M10" s="172">
        <f>IFERROR(DATEDIF(DATE($D$10,$G$10,$J$10),DATE($V$3,$Y$3,$AB$3),"Y"),"###")</f>
        <v>41</v>
      </c>
      <c r="N10" s="173"/>
      <c r="O10" s="117" t="s">
        <v>10</v>
      </c>
      <c r="P10" s="174" t="s">
        <v>6</v>
      </c>
      <c r="Q10" s="153"/>
      <c r="R10" s="326" t="s">
        <v>616</v>
      </c>
      <c r="S10" s="327"/>
      <c r="T10" s="198"/>
      <c r="U10" s="198"/>
      <c r="V10" s="198"/>
      <c r="W10" s="198"/>
      <c r="X10" s="198"/>
      <c r="Y10" s="198"/>
      <c r="Z10" s="198"/>
      <c r="AA10" s="198"/>
      <c r="AB10" s="145"/>
      <c r="AC10" s="145"/>
      <c r="AD10" s="145"/>
      <c r="AE10" s="145"/>
      <c r="AF10" s="146"/>
      <c r="AI10" s="9"/>
    </row>
    <row r="11" spans="1:35">
      <c r="A11" s="203" t="s">
        <v>15</v>
      </c>
      <c r="B11" s="204"/>
      <c r="C11" s="205"/>
      <c r="D11" s="114" t="s">
        <v>16</v>
      </c>
      <c r="E11" s="187" t="s">
        <v>476</v>
      </c>
      <c r="F11" s="187"/>
      <c r="G11" s="187"/>
      <c r="H11" s="187"/>
      <c r="I11" s="188"/>
      <c r="J11" s="189"/>
      <c r="K11" s="189"/>
      <c r="L11" s="189"/>
      <c r="M11" s="189"/>
      <c r="N11" s="189"/>
      <c r="O11" s="189"/>
      <c r="P11" s="189"/>
      <c r="Q11" s="189"/>
      <c r="R11" s="189"/>
      <c r="S11" s="190"/>
      <c r="T11" s="141" t="s">
        <v>21</v>
      </c>
      <c r="U11" s="141"/>
      <c r="V11" s="141"/>
      <c r="W11" s="141"/>
      <c r="X11" s="141"/>
      <c r="Y11" s="141"/>
      <c r="Z11" s="328" t="s">
        <v>1032</v>
      </c>
      <c r="AA11" s="328"/>
      <c r="AB11" s="145"/>
      <c r="AC11" s="145"/>
      <c r="AD11" s="145"/>
      <c r="AE11" s="145"/>
      <c r="AF11" s="146"/>
    </row>
    <row r="12" spans="1:35">
      <c r="A12" s="206"/>
      <c r="B12" s="207"/>
      <c r="C12" s="208"/>
      <c r="D12" s="165" t="s">
        <v>1036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7"/>
      <c r="T12" s="225" t="s">
        <v>18</v>
      </c>
      <c r="U12" s="226"/>
      <c r="V12" s="226"/>
      <c r="W12" s="227"/>
      <c r="X12" s="134" t="s">
        <v>48</v>
      </c>
      <c r="Y12" s="135"/>
      <c r="Z12" s="135"/>
      <c r="AA12" s="135"/>
      <c r="AB12" s="135"/>
      <c r="AC12" s="135"/>
      <c r="AD12" s="135"/>
      <c r="AE12" s="135"/>
      <c r="AF12" s="231"/>
    </row>
    <row r="13" spans="1:35">
      <c r="A13" s="209"/>
      <c r="B13" s="210"/>
      <c r="C13" s="211"/>
      <c r="D13" s="321" t="s">
        <v>1047</v>
      </c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3"/>
      <c r="T13" s="228"/>
      <c r="U13" s="229"/>
      <c r="V13" s="229"/>
      <c r="W13" s="230"/>
      <c r="X13" s="232"/>
      <c r="Y13" s="233"/>
      <c r="Z13" s="233"/>
      <c r="AA13" s="233"/>
      <c r="AB13" s="233"/>
      <c r="AC13" s="233"/>
      <c r="AD13" s="233"/>
      <c r="AE13" s="233"/>
      <c r="AF13" s="234"/>
    </row>
    <row r="14" spans="1:35" ht="14" thickBot="1">
      <c r="A14" s="124" t="s">
        <v>17</v>
      </c>
      <c r="B14" s="125"/>
      <c r="C14" s="126"/>
      <c r="D14" s="168" t="s">
        <v>1046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0" t="s">
        <v>19</v>
      </c>
      <c r="U14" s="161"/>
      <c r="V14" s="161"/>
      <c r="W14" s="162"/>
      <c r="X14" s="163">
        <v>2023</v>
      </c>
      <c r="Y14" s="164"/>
      <c r="Z14" s="118" t="s">
        <v>7</v>
      </c>
      <c r="AA14" s="163">
        <v>5</v>
      </c>
      <c r="AB14" s="164"/>
      <c r="AC14" s="119" t="s">
        <v>8</v>
      </c>
      <c r="AD14" s="163">
        <v>10</v>
      </c>
      <c r="AE14" s="164"/>
      <c r="AF14" s="120" t="s">
        <v>9</v>
      </c>
    </row>
    <row r="15" spans="1:35">
      <c r="A15" s="36" t="s">
        <v>22</v>
      </c>
    </row>
    <row r="16" spans="1:35" ht="6.5" customHeight="1"/>
    <row r="17" spans="1:33" ht="22" thickBot="1">
      <c r="A17" s="5" t="s">
        <v>26</v>
      </c>
      <c r="B17" s="5"/>
      <c r="D17" s="49" t="s" ph="1">
        <v>25</v>
      </c>
    </row>
    <row r="18" spans="1:33">
      <c r="A18" s="199" t="s">
        <v>27</v>
      </c>
      <c r="B18" s="200"/>
      <c r="C18" s="200"/>
      <c r="D18" s="215" t="s">
        <v>1037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7"/>
      <c r="W18" s="224">
        <v>1995</v>
      </c>
      <c r="X18" s="224"/>
      <c r="Y18" s="107" t="s">
        <v>7</v>
      </c>
      <c r="Z18" s="224">
        <v>4</v>
      </c>
      <c r="AA18" s="224"/>
      <c r="AB18" s="107" t="s">
        <v>8</v>
      </c>
      <c r="AC18" s="221" t="s">
        <v>57</v>
      </c>
      <c r="AD18" s="222"/>
      <c r="AE18" s="222"/>
      <c r="AF18" s="223"/>
    </row>
    <row r="19" spans="1:33">
      <c r="A19" s="201"/>
      <c r="B19" s="202"/>
      <c r="C19" s="202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20"/>
      <c r="W19" s="149">
        <v>1998</v>
      </c>
      <c r="X19" s="149"/>
      <c r="Y19" s="108" t="s">
        <v>7</v>
      </c>
      <c r="Z19" s="149">
        <v>3</v>
      </c>
      <c r="AA19" s="149"/>
      <c r="AB19" s="108" t="s">
        <v>8</v>
      </c>
      <c r="AC19" s="212" t="s">
        <v>59</v>
      </c>
      <c r="AD19" s="213"/>
      <c r="AE19" s="213"/>
      <c r="AF19" s="214"/>
    </row>
    <row r="20" spans="1:33">
      <c r="A20" s="185" t="s">
        <v>621</v>
      </c>
      <c r="B20" s="186"/>
      <c r="C20" s="186"/>
      <c r="D20" s="134" t="s">
        <v>1038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6"/>
      <c r="W20" s="149">
        <v>1998</v>
      </c>
      <c r="X20" s="149"/>
      <c r="Y20" s="108" t="s">
        <v>7</v>
      </c>
      <c r="Z20" s="149">
        <v>4</v>
      </c>
      <c r="AA20" s="149"/>
      <c r="AB20" s="108" t="s">
        <v>8</v>
      </c>
      <c r="AC20" s="212" t="s">
        <v>57</v>
      </c>
      <c r="AD20" s="213"/>
      <c r="AE20" s="213"/>
      <c r="AF20" s="214"/>
      <c r="AG20" s="36"/>
    </row>
    <row r="21" spans="1:33">
      <c r="A21" s="185"/>
      <c r="B21" s="186"/>
      <c r="C21" s="186"/>
      <c r="D21" s="191" t="s">
        <v>1039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3"/>
      <c r="W21" s="149">
        <v>2000</v>
      </c>
      <c r="X21" s="149"/>
      <c r="Y21" s="108" t="s">
        <v>7</v>
      </c>
      <c r="Z21" s="149">
        <v>3</v>
      </c>
      <c r="AA21" s="149"/>
      <c r="AB21" s="108" t="s">
        <v>8</v>
      </c>
      <c r="AC21" s="212" t="s">
        <v>847</v>
      </c>
      <c r="AD21" s="213"/>
      <c r="AE21" s="213"/>
      <c r="AF21" s="214"/>
      <c r="AG21" s="62"/>
    </row>
    <row r="22" spans="1:33">
      <c r="A22" s="147" t="s">
        <v>621</v>
      </c>
      <c r="B22" s="148"/>
      <c r="C22" s="148"/>
      <c r="D22" s="235" t="s">
        <v>845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7"/>
      <c r="W22" s="149">
        <v>2000</v>
      </c>
      <c r="X22" s="149"/>
      <c r="Y22" s="108" t="s">
        <v>7</v>
      </c>
      <c r="Z22" s="149">
        <v>4</v>
      </c>
      <c r="AA22" s="149"/>
      <c r="AB22" s="108" t="s">
        <v>8</v>
      </c>
      <c r="AC22" s="212" t="s">
        <v>848</v>
      </c>
      <c r="AD22" s="213"/>
      <c r="AE22" s="213"/>
      <c r="AF22" s="214"/>
      <c r="AG22" s="62"/>
    </row>
    <row r="23" spans="1:33">
      <c r="A23" s="147"/>
      <c r="B23" s="148"/>
      <c r="C23" s="148"/>
      <c r="D23" s="191" t="s">
        <v>1040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3"/>
      <c r="W23" s="149">
        <v>2002</v>
      </c>
      <c r="X23" s="149"/>
      <c r="Y23" s="108" t="s">
        <v>7</v>
      </c>
      <c r="Z23" s="149">
        <v>3</v>
      </c>
      <c r="AA23" s="149"/>
      <c r="AB23" s="108" t="s">
        <v>8</v>
      </c>
      <c r="AC23" s="212" t="s">
        <v>59</v>
      </c>
      <c r="AD23" s="213"/>
      <c r="AE23" s="213"/>
      <c r="AF23" s="214"/>
      <c r="AG23" s="62"/>
    </row>
    <row r="24" spans="1:33">
      <c r="A24" s="147" t="s">
        <v>535</v>
      </c>
      <c r="B24" s="148"/>
      <c r="C24" s="148"/>
      <c r="D24" s="235" t="s">
        <v>849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7"/>
      <c r="W24" s="149"/>
      <c r="X24" s="149"/>
      <c r="Y24" s="108" t="s">
        <v>7</v>
      </c>
      <c r="Z24" s="149"/>
      <c r="AA24" s="149"/>
      <c r="AB24" s="108" t="s">
        <v>8</v>
      </c>
      <c r="AC24" s="212" t="s">
        <v>535</v>
      </c>
      <c r="AD24" s="213"/>
      <c r="AE24" s="213"/>
      <c r="AF24" s="214"/>
      <c r="AG24" s="62"/>
    </row>
    <row r="25" spans="1:33">
      <c r="A25" s="147"/>
      <c r="B25" s="148"/>
      <c r="C25" s="148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40"/>
      <c r="W25" s="149"/>
      <c r="X25" s="149"/>
      <c r="Y25" s="108" t="s">
        <v>7</v>
      </c>
      <c r="Z25" s="149"/>
      <c r="AA25" s="149"/>
      <c r="AB25" s="108" t="s">
        <v>8</v>
      </c>
      <c r="AC25" s="212" t="s">
        <v>535</v>
      </c>
      <c r="AD25" s="213"/>
      <c r="AE25" s="213"/>
      <c r="AF25" s="214"/>
      <c r="AG25" s="62"/>
    </row>
    <row r="26" spans="1:33" ht="14.25" customHeight="1">
      <c r="A26" s="147" t="s">
        <v>620</v>
      </c>
      <c r="B26" s="148"/>
      <c r="C26" s="148"/>
      <c r="D26" s="134" t="s">
        <v>845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6"/>
      <c r="W26" s="149">
        <v>2004</v>
      </c>
      <c r="X26" s="149"/>
      <c r="Y26" s="108" t="s">
        <v>7</v>
      </c>
      <c r="Z26" s="149">
        <v>9</v>
      </c>
      <c r="AA26" s="149"/>
      <c r="AB26" s="108" t="s">
        <v>8</v>
      </c>
      <c r="AC26" s="212" t="s">
        <v>57</v>
      </c>
      <c r="AD26" s="213"/>
      <c r="AE26" s="213"/>
      <c r="AF26" s="214"/>
      <c r="AG26" s="62"/>
    </row>
    <row r="27" spans="1:33">
      <c r="A27" s="147"/>
      <c r="B27" s="148"/>
      <c r="C27" s="148"/>
      <c r="D27" s="191" t="s">
        <v>1041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3"/>
      <c r="W27" s="149">
        <v>2006</v>
      </c>
      <c r="X27" s="149"/>
      <c r="Y27" s="108" t="s">
        <v>7</v>
      </c>
      <c r="Z27" s="149">
        <v>9</v>
      </c>
      <c r="AA27" s="149"/>
      <c r="AB27" s="108" t="s">
        <v>8</v>
      </c>
      <c r="AC27" s="212" t="s">
        <v>64</v>
      </c>
      <c r="AD27" s="213"/>
      <c r="AE27" s="213"/>
      <c r="AF27" s="214"/>
      <c r="AG27" s="62"/>
    </row>
    <row r="28" spans="1:33" ht="14.25" customHeight="1">
      <c r="A28" s="185" t="s">
        <v>622</v>
      </c>
      <c r="B28" s="186"/>
      <c r="C28" s="186"/>
      <c r="D28" s="134" t="s">
        <v>845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6"/>
      <c r="W28" s="149">
        <v>2006</v>
      </c>
      <c r="X28" s="149"/>
      <c r="Y28" s="108" t="s">
        <v>7</v>
      </c>
      <c r="Z28" s="149">
        <v>9</v>
      </c>
      <c r="AA28" s="149"/>
      <c r="AB28" s="108" t="s">
        <v>8</v>
      </c>
      <c r="AC28" s="212" t="s">
        <v>57</v>
      </c>
      <c r="AD28" s="213"/>
      <c r="AE28" s="213"/>
      <c r="AF28" s="214"/>
      <c r="AG28" s="62"/>
    </row>
    <row r="29" spans="1:33">
      <c r="A29" s="185"/>
      <c r="B29" s="186"/>
      <c r="C29" s="186"/>
      <c r="D29" s="191" t="s">
        <v>1041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3"/>
      <c r="W29" s="149">
        <v>2009</v>
      </c>
      <c r="X29" s="149"/>
      <c r="Y29" s="108" t="s">
        <v>7</v>
      </c>
      <c r="Z29" s="149">
        <v>9</v>
      </c>
      <c r="AA29" s="149"/>
      <c r="AB29" s="108" t="s">
        <v>8</v>
      </c>
      <c r="AC29" s="212" t="s">
        <v>64</v>
      </c>
      <c r="AD29" s="213"/>
      <c r="AE29" s="213"/>
      <c r="AF29" s="214"/>
      <c r="AG29" s="62"/>
    </row>
    <row r="30" spans="1:33">
      <c r="A30" s="270" t="s">
        <v>30</v>
      </c>
      <c r="B30" s="271"/>
      <c r="C30" s="271"/>
      <c r="D30" s="262" t="s">
        <v>31</v>
      </c>
      <c r="E30" s="263"/>
      <c r="F30" s="263"/>
      <c r="G30" s="264"/>
      <c r="H30" s="140" t="s">
        <v>766</v>
      </c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267" t="s">
        <v>32</v>
      </c>
      <c r="U30" s="267"/>
      <c r="V30" s="267"/>
      <c r="W30" s="267"/>
      <c r="X30" s="334" t="s">
        <v>55</v>
      </c>
      <c r="Y30" s="334"/>
      <c r="Z30" s="334"/>
      <c r="AA30" s="334"/>
      <c r="AB30" s="334"/>
      <c r="AC30" s="334"/>
      <c r="AD30" s="334"/>
      <c r="AE30" s="334"/>
      <c r="AF30" s="335"/>
    </row>
    <row r="31" spans="1:33" ht="14" thickBot="1">
      <c r="A31" s="272"/>
      <c r="B31" s="273"/>
      <c r="C31" s="273"/>
      <c r="D31" s="274" t="s">
        <v>33</v>
      </c>
      <c r="E31" s="265"/>
      <c r="F31" s="265"/>
      <c r="G31" s="266"/>
      <c r="H31" s="275" t="s">
        <v>845</v>
      </c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65" t="s">
        <v>34</v>
      </c>
      <c r="U31" s="265"/>
      <c r="V31" s="265"/>
      <c r="W31" s="266"/>
      <c r="X31" s="279">
        <v>2009</v>
      </c>
      <c r="Y31" s="280"/>
      <c r="Z31" s="109" t="s">
        <v>7</v>
      </c>
      <c r="AA31" s="276">
        <v>9</v>
      </c>
      <c r="AB31" s="277"/>
      <c r="AC31" s="110" t="s">
        <v>8</v>
      </c>
      <c r="AD31" s="278">
        <v>15</v>
      </c>
      <c r="AE31" s="277"/>
      <c r="AF31" s="111" t="s">
        <v>9</v>
      </c>
      <c r="AG31" s="10"/>
    </row>
    <row r="32" spans="1:33" ht="6.5" customHeight="1"/>
    <row r="33" spans="1:34" ht="19.5">
      <c r="A33" s="5" t="s">
        <v>36</v>
      </c>
      <c r="B33" s="5"/>
      <c r="D33" s="49" t="s">
        <v>35</v>
      </c>
    </row>
    <row r="34" spans="1:34" ht="14" thickBot="1">
      <c r="A34" s="49" t="s">
        <v>612</v>
      </c>
    </row>
    <row r="35" spans="1:34">
      <c r="A35" s="256" t="s">
        <v>37</v>
      </c>
      <c r="B35" s="257"/>
      <c r="C35" s="257"/>
      <c r="D35" s="257"/>
      <c r="E35" s="257"/>
      <c r="F35" s="257"/>
      <c r="G35" s="8"/>
      <c r="H35" s="257" t="s">
        <v>39</v>
      </c>
      <c r="I35" s="257"/>
      <c r="J35" s="257"/>
      <c r="K35" s="257"/>
      <c r="L35" s="257"/>
      <c r="M35" s="258"/>
      <c r="N35" s="259" t="s">
        <v>42</v>
      </c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1"/>
      <c r="AD35" s="121" t="s">
        <v>474</v>
      </c>
      <c r="AE35" s="122"/>
      <c r="AF35" s="123"/>
    </row>
    <row r="36" spans="1:34" ht="14.25" customHeight="1">
      <c r="A36" s="281">
        <v>2002</v>
      </c>
      <c r="B36" s="282"/>
      <c r="C36" s="285" t="s">
        <v>7</v>
      </c>
      <c r="D36" s="149">
        <v>4</v>
      </c>
      <c r="E36" s="149"/>
      <c r="F36" s="285" t="s">
        <v>8</v>
      </c>
      <c r="G36" s="286" t="s">
        <v>38</v>
      </c>
      <c r="H36" s="287" t="s">
        <v>479</v>
      </c>
      <c r="I36" s="287"/>
      <c r="J36" s="287"/>
      <c r="K36" s="287"/>
      <c r="L36" s="287"/>
      <c r="M36" s="287"/>
      <c r="N36" s="311" t="s">
        <v>532</v>
      </c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9"/>
      <c r="AD36" s="292" t="s">
        <v>477</v>
      </c>
      <c r="AE36" s="288"/>
      <c r="AF36" s="293"/>
    </row>
    <row r="37" spans="1:34">
      <c r="A37" s="283"/>
      <c r="B37" s="284"/>
      <c r="C37" s="285"/>
      <c r="D37" s="149"/>
      <c r="E37" s="149"/>
      <c r="F37" s="285"/>
      <c r="G37" s="286"/>
      <c r="H37" s="297">
        <v>2004</v>
      </c>
      <c r="I37" s="297"/>
      <c r="J37" s="112" t="s">
        <v>7</v>
      </c>
      <c r="K37" s="297">
        <v>8</v>
      </c>
      <c r="L37" s="297"/>
      <c r="M37" s="112" t="s">
        <v>8</v>
      </c>
      <c r="N37" s="329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291"/>
      <c r="AD37" s="294"/>
      <c r="AE37" s="295"/>
      <c r="AF37" s="296"/>
    </row>
    <row r="38" spans="1:34" ht="14.25" customHeight="1">
      <c r="A38" s="281">
        <v>2009</v>
      </c>
      <c r="B38" s="282"/>
      <c r="C38" s="285" t="s">
        <v>7</v>
      </c>
      <c r="D38" s="149">
        <v>10</v>
      </c>
      <c r="E38" s="149"/>
      <c r="F38" s="285" t="s">
        <v>8</v>
      </c>
      <c r="G38" s="286" t="s">
        <v>38</v>
      </c>
      <c r="H38" s="287" t="s">
        <v>479</v>
      </c>
      <c r="I38" s="287"/>
      <c r="J38" s="287"/>
      <c r="K38" s="287"/>
      <c r="L38" s="287"/>
      <c r="M38" s="287"/>
      <c r="N38" s="331" t="s">
        <v>529</v>
      </c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3"/>
      <c r="AD38" s="292" t="s">
        <v>477</v>
      </c>
      <c r="AE38" s="288"/>
      <c r="AF38" s="293"/>
    </row>
    <row r="39" spans="1:34">
      <c r="A39" s="283"/>
      <c r="B39" s="284"/>
      <c r="C39" s="285"/>
      <c r="D39" s="149"/>
      <c r="E39" s="149"/>
      <c r="F39" s="285"/>
      <c r="G39" s="286"/>
      <c r="H39" s="297">
        <v>2015</v>
      </c>
      <c r="I39" s="297"/>
      <c r="J39" s="112" t="s">
        <v>7</v>
      </c>
      <c r="K39" s="297">
        <v>3</v>
      </c>
      <c r="L39" s="297"/>
      <c r="M39" s="112" t="s">
        <v>8</v>
      </c>
      <c r="N39" s="331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3"/>
      <c r="AD39" s="294"/>
      <c r="AE39" s="295"/>
      <c r="AF39" s="296"/>
    </row>
    <row r="40" spans="1:34" ht="14.25" customHeight="1">
      <c r="A40" s="281">
        <v>2015</v>
      </c>
      <c r="B40" s="282"/>
      <c r="C40" s="285" t="s">
        <v>7</v>
      </c>
      <c r="D40" s="149">
        <v>4</v>
      </c>
      <c r="E40" s="149"/>
      <c r="F40" s="285" t="s">
        <v>8</v>
      </c>
      <c r="G40" s="286" t="s">
        <v>38</v>
      </c>
      <c r="H40" s="287" t="s">
        <v>480</v>
      </c>
      <c r="I40" s="287"/>
      <c r="J40" s="287"/>
      <c r="K40" s="287"/>
      <c r="L40" s="287"/>
      <c r="M40" s="287"/>
      <c r="N40" s="331" t="s">
        <v>530</v>
      </c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3"/>
      <c r="AD40" s="292" t="s">
        <v>478</v>
      </c>
      <c r="AE40" s="288"/>
      <c r="AF40" s="293"/>
    </row>
    <row r="41" spans="1:34">
      <c r="A41" s="283"/>
      <c r="B41" s="284"/>
      <c r="C41" s="285"/>
      <c r="D41" s="149"/>
      <c r="E41" s="149"/>
      <c r="F41" s="285"/>
      <c r="G41" s="286"/>
      <c r="H41" s="297"/>
      <c r="I41" s="297"/>
      <c r="J41" s="112" t="s">
        <v>7</v>
      </c>
      <c r="K41" s="297"/>
      <c r="L41" s="297"/>
      <c r="M41" s="112" t="s">
        <v>8</v>
      </c>
      <c r="N41" s="331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3"/>
      <c r="AD41" s="294"/>
      <c r="AE41" s="295"/>
      <c r="AF41" s="296"/>
    </row>
    <row r="42" spans="1:34" ht="14.25" customHeight="1">
      <c r="A42" s="281"/>
      <c r="B42" s="282"/>
      <c r="C42" s="285" t="s">
        <v>7</v>
      </c>
      <c r="D42" s="149"/>
      <c r="E42" s="149"/>
      <c r="F42" s="285" t="s">
        <v>8</v>
      </c>
      <c r="G42" s="286" t="s">
        <v>38</v>
      </c>
      <c r="H42" s="287" t="s">
        <v>535</v>
      </c>
      <c r="I42" s="287"/>
      <c r="J42" s="287"/>
      <c r="K42" s="287"/>
      <c r="L42" s="287"/>
      <c r="M42" s="287"/>
      <c r="N42" s="331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3"/>
      <c r="AD42" s="292" t="s">
        <v>535</v>
      </c>
      <c r="AE42" s="288"/>
      <c r="AF42" s="293"/>
    </row>
    <row r="43" spans="1:34">
      <c r="A43" s="283"/>
      <c r="B43" s="284"/>
      <c r="C43" s="285"/>
      <c r="D43" s="149"/>
      <c r="E43" s="149"/>
      <c r="F43" s="285"/>
      <c r="G43" s="286"/>
      <c r="H43" s="297"/>
      <c r="I43" s="297"/>
      <c r="J43" s="112" t="s">
        <v>7</v>
      </c>
      <c r="K43" s="297"/>
      <c r="L43" s="297"/>
      <c r="M43" s="112" t="s">
        <v>8</v>
      </c>
      <c r="N43" s="331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3"/>
      <c r="AD43" s="294"/>
      <c r="AE43" s="295"/>
      <c r="AF43" s="296"/>
    </row>
    <row r="44" spans="1:34" ht="14.25" customHeight="1">
      <c r="A44" s="281"/>
      <c r="B44" s="282"/>
      <c r="C44" s="285" t="s">
        <v>7</v>
      </c>
      <c r="D44" s="149"/>
      <c r="E44" s="149"/>
      <c r="F44" s="285" t="s">
        <v>8</v>
      </c>
      <c r="G44" s="286" t="s">
        <v>38</v>
      </c>
      <c r="H44" s="287" t="s">
        <v>535</v>
      </c>
      <c r="I44" s="287"/>
      <c r="J44" s="287"/>
      <c r="K44" s="287"/>
      <c r="L44" s="287"/>
      <c r="M44" s="287"/>
      <c r="N44" s="333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292" t="s">
        <v>535</v>
      </c>
      <c r="AE44" s="288"/>
      <c r="AF44" s="293"/>
      <c r="AH44" s="318"/>
    </row>
    <row r="45" spans="1:34">
      <c r="A45" s="283"/>
      <c r="B45" s="284"/>
      <c r="C45" s="285"/>
      <c r="D45" s="149"/>
      <c r="E45" s="149"/>
      <c r="F45" s="285"/>
      <c r="G45" s="286"/>
      <c r="H45" s="297"/>
      <c r="I45" s="297"/>
      <c r="J45" s="112" t="s">
        <v>7</v>
      </c>
      <c r="K45" s="297"/>
      <c r="L45" s="297"/>
      <c r="M45" s="112" t="s">
        <v>8</v>
      </c>
      <c r="N45" s="333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294"/>
      <c r="AE45" s="295"/>
      <c r="AF45" s="296"/>
      <c r="AH45" s="318"/>
    </row>
    <row r="46" spans="1:34" ht="14.25" customHeight="1">
      <c r="A46" s="281"/>
      <c r="B46" s="282"/>
      <c r="C46" s="285" t="s">
        <v>7</v>
      </c>
      <c r="D46" s="149"/>
      <c r="E46" s="149"/>
      <c r="F46" s="285" t="s">
        <v>8</v>
      </c>
      <c r="G46" s="286" t="s">
        <v>38</v>
      </c>
      <c r="H46" s="287" t="s">
        <v>535</v>
      </c>
      <c r="I46" s="287"/>
      <c r="J46" s="287"/>
      <c r="K46" s="287"/>
      <c r="L46" s="287"/>
      <c r="M46" s="287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9"/>
      <c r="AD46" s="292" t="s">
        <v>535</v>
      </c>
      <c r="AE46" s="288"/>
      <c r="AF46" s="293"/>
    </row>
    <row r="47" spans="1:34">
      <c r="A47" s="283"/>
      <c r="B47" s="284"/>
      <c r="C47" s="285"/>
      <c r="D47" s="149"/>
      <c r="E47" s="149"/>
      <c r="F47" s="285"/>
      <c r="G47" s="286"/>
      <c r="H47" s="297"/>
      <c r="I47" s="297"/>
      <c r="J47" s="112" t="s">
        <v>7</v>
      </c>
      <c r="K47" s="297"/>
      <c r="L47" s="297"/>
      <c r="M47" s="112" t="s">
        <v>8</v>
      </c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1"/>
      <c r="AD47" s="294"/>
      <c r="AE47" s="295"/>
      <c r="AF47" s="296"/>
    </row>
    <row r="48" spans="1:34" ht="14.25" customHeight="1">
      <c r="A48" s="281"/>
      <c r="B48" s="282"/>
      <c r="C48" s="285" t="s">
        <v>7</v>
      </c>
      <c r="D48" s="149"/>
      <c r="E48" s="149"/>
      <c r="F48" s="285" t="s">
        <v>8</v>
      </c>
      <c r="G48" s="286" t="s">
        <v>38</v>
      </c>
      <c r="H48" s="287" t="s">
        <v>535</v>
      </c>
      <c r="I48" s="287"/>
      <c r="J48" s="287"/>
      <c r="K48" s="287"/>
      <c r="L48" s="287"/>
      <c r="M48" s="287"/>
      <c r="N48" s="333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292" t="s">
        <v>535</v>
      </c>
      <c r="AE48" s="288"/>
      <c r="AF48" s="293"/>
    </row>
    <row r="49" spans="1:37">
      <c r="A49" s="283"/>
      <c r="B49" s="284"/>
      <c r="C49" s="285"/>
      <c r="D49" s="149"/>
      <c r="E49" s="149"/>
      <c r="F49" s="285"/>
      <c r="G49" s="286"/>
      <c r="H49" s="297"/>
      <c r="I49" s="297"/>
      <c r="J49" s="112" t="s">
        <v>7</v>
      </c>
      <c r="K49" s="297"/>
      <c r="L49" s="297"/>
      <c r="M49" s="112" t="s">
        <v>8</v>
      </c>
      <c r="N49" s="333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294"/>
      <c r="AE49" s="295"/>
      <c r="AF49" s="296"/>
    </row>
    <row r="50" spans="1:37" ht="14.25" customHeight="1">
      <c r="A50" s="281"/>
      <c r="B50" s="282"/>
      <c r="C50" s="285" t="s">
        <v>7</v>
      </c>
      <c r="D50" s="149"/>
      <c r="E50" s="149"/>
      <c r="F50" s="285" t="s">
        <v>8</v>
      </c>
      <c r="G50" s="286" t="s">
        <v>38</v>
      </c>
      <c r="H50" s="287" t="s">
        <v>535</v>
      </c>
      <c r="I50" s="287"/>
      <c r="J50" s="287"/>
      <c r="K50" s="287"/>
      <c r="L50" s="287"/>
      <c r="M50" s="287"/>
      <c r="N50" s="333"/>
      <c r="O50" s="336"/>
      <c r="P50" s="336"/>
      <c r="Q50" s="336"/>
      <c r="R50" s="336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292" t="s">
        <v>535</v>
      </c>
      <c r="AE50" s="288"/>
      <c r="AF50" s="293"/>
      <c r="AG50" s="324"/>
      <c r="AH50" s="325"/>
      <c r="AI50" s="325"/>
      <c r="AJ50" s="325"/>
      <c r="AK50" s="325"/>
    </row>
    <row r="51" spans="1:37">
      <c r="A51" s="283"/>
      <c r="B51" s="284"/>
      <c r="C51" s="285"/>
      <c r="D51" s="149"/>
      <c r="E51" s="149"/>
      <c r="F51" s="285"/>
      <c r="G51" s="286"/>
      <c r="H51" s="297"/>
      <c r="I51" s="297"/>
      <c r="J51" s="112" t="s">
        <v>7</v>
      </c>
      <c r="K51" s="297"/>
      <c r="L51" s="297"/>
      <c r="M51" s="112" t="s">
        <v>8</v>
      </c>
      <c r="N51" s="333"/>
      <c r="O51" s="336"/>
      <c r="P51" s="336"/>
      <c r="Q51" s="336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294"/>
      <c r="AE51" s="295"/>
      <c r="AF51" s="296"/>
      <c r="AG51" s="324"/>
      <c r="AH51" s="325"/>
      <c r="AI51" s="325"/>
      <c r="AJ51" s="325"/>
      <c r="AK51" s="325"/>
    </row>
    <row r="52" spans="1:37">
      <c r="A52" s="298" t="s">
        <v>41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67"/>
      <c r="AE52" s="267"/>
      <c r="AF52" s="300"/>
    </row>
    <row r="53" spans="1:37" ht="14.25" customHeight="1">
      <c r="A53" s="301">
        <v>2017</v>
      </c>
      <c r="B53" s="170"/>
      <c r="C53" s="303" t="s">
        <v>7</v>
      </c>
      <c r="D53" s="305">
        <v>4</v>
      </c>
      <c r="E53" s="305"/>
      <c r="F53" s="307" t="s">
        <v>8</v>
      </c>
      <c r="G53" s="309" t="s">
        <v>38</v>
      </c>
      <c r="H53" s="287" t="s">
        <v>480</v>
      </c>
      <c r="I53" s="287"/>
      <c r="J53" s="287"/>
      <c r="K53" s="287"/>
      <c r="L53" s="287"/>
      <c r="M53" s="287"/>
      <c r="N53" s="311" t="s">
        <v>1042</v>
      </c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9"/>
      <c r="AD53" s="292" t="s">
        <v>477</v>
      </c>
      <c r="AE53" s="288"/>
      <c r="AF53" s="293"/>
    </row>
    <row r="54" spans="1:37" ht="14" thickBot="1">
      <c r="A54" s="302"/>
      <c r="B54" s="280"/>
      <c r="C54" s="304"/>
      <c r="D54" s="306"/>
      <c r="E54" s="306"/>
      <c r="F54" s="308"/>
      <c r="G54" s="310"/>
      <c r="H54" s="317"/>
      <c r="I54" s="317"/>
      <c r="J54" s="113" t="s">
        <v>7</v>
      </c>
      <c r="K54" s="317"/>
      <c r="L54" s="317"/>
      <c r="M54" s="113" t="s">
        <v>8</v>
      </c>
      <c r="N54" s="312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4"/>
      <c r="AD54" s="315"/>
      <c r="AE54" s="313"/>
      <c r="AF54" s="316"/>
      <c r="AG54" s="10"/>
      <c r="AH54" s="10"/>
    </row>
    <row r="55" spans="1:37" ht="14" thickBot="1"/>
    <row r="56" spans="1:37">
      <c r="A56" s="243" t="s">
        <v>43</v>
      </c>
      <c r="B56" s="244"/>
      <c r="C56" s="244"/>
      <c r="D56" s="253" t="s">
        <v>1043</v>
      </c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5"/>
    </row>
    <row r="57" spans="1:37">
      <c r="A57" s="245" t="s">
        <v>44</v>
      </c>
      <c r="B57" s="133"/>
      <c r="C57" s="133"/>
      <c r="D57" s="246" t="s">
        <v>1044</v>
      </c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7"/>
    </row>
    <row r="58" spans="1:37" ht="14" thickBot="1">
      <c r="A58" s="242" t="s">
        <v>45</v>
      </c>
      <c r="B58" s="241"/>
      <c r="C58" s="241"/>
      <c r="D58" s="241" t="s">
        <v>46</v>
      </c>
      <c r="E58" s="241"/>
      <c r="F58" s="241"/>
      <c r="G58" s="248" t="s">
        <v>1045</v>
      </c>
      <c r="H58" s="249"/>
      <c r="I58" s="249"/>
      <c r="J58" s="249"/>
      <c r="K58" s="249"/>
      <c r="L58" s="249"/>
      <c r="M58" s="249"/>
      <c r="N58" s="249"/>
      <c r="O58" s="251"/>
      <c r="P58" s="252" t="s">
        <v>47</v>
      </c>
      <c r="Q58" s="125"/>
      <c r="R58" s="125"/>
      <c r="S58" s="125"/>
      <c r="T58" s="125"/>
      <c r="U58" s="126"/>
      <c r="V58" s="248" t="s">
        <v>850</v>
      </c>
      <c r="W58" s="249"/>
      <c r="X58" s="249"/>
      <c r="Y58" s="249"/>
      <c r="Z58" s="249"/>
      <c r="AA58" s="249"/>
      <c r="AB58" s="249"/>
      <c r="AC58" s="249"/>
      <c r="AD58" s="249"/>
      <c r="AE58" s="249"/>
      <c r="AF58" s="250"/>
    </row>
    <row r="83" spans="35:42" ht="13.5" customHeight="1">
      <c r="AI83" s="96" t="s">
        <v>853</v>
      </c>
      <c r="AJ83" s="97" t="s">
        <v>854</v>
      </c>
      <c r="AK83" s="97" t="s">
        <v>855</v>
      </c>
      <c r="AL83" s="97" t="s">
        <v>856</v>
      </c>
      <c r="AM83" s="97" t="s">
        <v>857</v>
      </c>
      <c r="AN83" s="97" t="s">
        <v>858</v>
      </c>
      <c r="AO83" s="97" t="s">
        <v>859</v>
      </c>
      <c r="AP83" s="97" t="s">
        <v>860</v>
      </c>
    </row>
    <row r="84" spans="35:42" ht="13.5" customHeight="1">
      <c r="AI84" s="96" t="s">
        <v>861</v>
      </c>
      <c r="AJ84" s="96" t="s">
        <v>861</v>
      </c>
      <c r="AK84" s="96" t="s">
        <v>861</v>
      </c>
      <c r="AL84" s="96" t="s">
        <v>861</v>
      </c>
      <c r="AM84" s="96" t="s">
        <v>861</v>
      </c>
      <c r="AN84" s="96" t="s">
        <v>861</v>
      </c>
      <c r="AO84" s="96" t="s">
        <v>861</v>
      </c>
      <c r="AP84" s="96" t="s">
        <v>861</v>
      </c>
    </row>
    <row r="85" spans="35:42" ht="13.5" customHeight="1">
      <c r="AI85" s="98" t="s">
        <v>862</v>
      </c>
      <c r="AJ85" s="96" t="s">
        <v>863</v>
      </c>
      <c r="AK85" s="96" t="s">
        <v>864</v>
      </c>
      <c r="AL85" s="96" t="s">
        <v>865</v>
      </c>
      <c r="AM85" s="96" t="s">
        <v>866</v>
      </c>
      <c r="AN85" s="96" t="s">
        <v>867</v>
      </c>
      <c r="AO85" s="96" t="s">
        <v>868</v>
      </c>
      <c r="AP85" s="96" t="s">
        <v>869</v>
      </c>
    </row>
    <row r="86" spans="35:42" ht="13.5" customHeight="1">
      <c r="AI86" s="98" t="s">
        <v>862</v>
      </c>
      <c r="AJ86" s="96" t="s">
        <v>870</v>
      </c>
      <c r="AK86" s="96" t="s">
        <v>871</v>
      </c>
      <c r="AL86" s="96" t="s">
        <v>872</v>
      </c>
      <c r="AM86" s="96" t="s">
        <v>873</v>
      </c>
      <c r="AN86" s="96" t="s">
        <v>874</v>
      </c>
      <c r="AO86" s="96" t="s">
        <v>875</v>
      </c>
      <c r="AP86" s="96" t="s">
        <v>876</v>
      </c>
    </row>
    <row r="87" spans="35:42" ht="13.5" customHeight="1">
      <c r="AI87" s="98" t="s">
        <v>862</v>
      </c>
      <c r="AJ87" s="96" t="s">
        <v>877</v>
      </c>
      <c r="AK87" s="96" t="s">
        <v>878</v>
      </c>
      <c r="AL87" s="96" t="s">
        <v>879</v>
      </c>
      <c r="AM87" s="96" t="s">
        <v>880</v>
      </c>
      <c r="AN87" s="96" t="s">
        <v>881</v>
      </c>
      <c r="AO87" s="96" t="s">
        <v>882</v>
      </c>
      <c r="AP87" s="96" t="s">
        <v>883</v>
      </c>
    </row>
    <row r="88" spans="35:42" ht="13.5" customHeight="1">
      <c r="AI88" s="98" t="s">
        <v>862</v>
      </c>
      <c r="AJ88" s="96" t="s">
        <v>884</v>
      </c>
      <c r="AK88" s="96" t="s">
        <v>885</v>
      </c>
      <c r="AL88" s="96" t="s">
        <v>886</v>
      </c>
      <c r="AM88" s="96" t="s">
        <v>887</v>
      </c>
      <c r="AN88" s="96" t="s">
        <v>888</v>
      </c>
      <c r="AO88" s="96" t="s">
        <v>889</v>
      </c>
      <c r="AP88" s="96" t="s">
        <v>890</v>
      </c>
    </row>
    <row r="89" spans="35:42" ht="13.5" customHeight="1">
      <c r="AI89" s="98" t="s">
        <v>862</v>
      </c>
      <c r="AJ89" s="96" t="s">
        <v>891</v>
      </c>
      <c r="AK89" s="96" t="s">
        <v>892</v>
      </c>
      <c r="AL89" s="96" t="s">
        <v>893</v>
      </c>
      <c r="AM89" s="99" t="s">
        <v>894</v>
      </c>
      <c r="AN89" s="96" t="s">
        <v>895</v>
      </c>
      <c r="AO89" s="96" t="s">
        <v>896</v>
      </c>
      <c r="AP89" s="96" t="s">
        <v>897</v>
      </c>
    </row>
    <row r="90" spans="35:42" ht="13.5" customHeight="1">
      <c r="AI90" s="98" t="s">
        <v>862</v>
      </c>
      <c r="AJ90" s="96" t="s">
        <v>898</v>
      </c>
      <c r="AK90" s="96" t="s">
        <v>899</v>
      </c>
      <c r="AL90" s="96" t="s">
        <v>900</v>
      </c>
      <c r="AM90" s="100" t="s">
        <v>894</v>
      </c>
      <c r="AN90" s="96" t="s">
        <v>901</v>
      </c>
      <c r="AO90" s="96" t="s">
        <v>902</v>
      </c>
      <c r="AP90" s="100" t="s">
        <v>894</v>
      </c>
    </row>
    <row r="91" spans="35:42" ht="13.5" customHeight="1">
      <c r="AI91" s="98" t="s">
        <v>862</v>
      </c>
      <c r="AJ91" s="96" t="s">
        <v>903</v>
      </c>
      <c r="AK91" s="99" t="s">
        <v>894</v>
      </c>
      <c r="AL91" s="96" t="s">
        <v>904</v>
      </c>
      <c r="AM91" s="99" t="s">
        <v>894</v>
      </c>
      <c r="AN91" s="99" t="s">
        <v>894</v>
      </c>
      <c r="AO91" s="96" t="s">
        <v>905</v>
      </c>
      <c r="AP91" s="99" t="s">
        <v>894</v>
      </c>
    </row>
    <row r="92" spans="35:42" ht="13.5" customHeight="1">
      <c r="AI92" s="98" t="s">
        <v>862</v>
      </c>
      <c r="AJ92" s="96" t="s">
        <v>906</v>
      </c>
      <c r="AK92" s="100" t="s">
        <v>894</v>
      </c>
      <c r="AL92" s="96" t="s">
        <v>907</v>
      </c>
      <c r="AM92" s="100" t="s">
        <v>894</v>
      </c>
      <c r="AN92" s="100" t="s">
        <v>894</v>
      </c>
      <c r="AO92" s="96" t="s">
        <v>908</v>
      </c>
      <c r="AP92" s="100" t="s">
        <v>894</v>
      </c>
    </row>
    <row r="93" spans="35:42" ht="13.5" customHeight="1">
      <c r="AI93" s="98" t="s">
        <v>862</v>
      </c>
      <c r="AJ93" s="96" t="s">
        <v>909</v>
      </c>
      <c r="AK93" s="99" t="s">
        <v>894</v>
      </c>
      <c r="AL93" s="96" t="s">
        <v>910</v>
      </c>
      <c r="AM93" s="99" t="s">
        <v>894</v>
      </c>
      <c r="AN93" s="99" t="s">
        <v>894</v>
      </c>
      <c r="AO93" s="96" t="s">
        <v>911</v>
      </c>
      <c r="AP93" s="99" t="s">
        <v>894</v>
      </c>
    </row>
    <row r="94" spans="35:42" ht="13.5" customHeight="1">
      <c r="AI94" s="98" t="s">
        <v>862</v>
      </c>
      <c r="AJ94" s="96" t="s">
        <v>912</v>
      </c>
      <c r="AK94" s="100" t="s">
        <v>894</v>
      </c>
      <c r="AL94" s="96" t="s">
        <v>913</v>
      </c>
      <c r="AM94" s="100" t="s">
        <v>894</v>
      </c>
      <c r="AN94" s="100" t="s">
        <v>894</v>
      </c>
      <c r="AO94" s="96" t="s">
        <v>914</v>
      </c>
      <c r="AP94" s="100" t="s">
        <v>894</v>
      </c>
    </row>
    <row r="95" spans="35:42" ht="13.5" customHeight="1">
      <c r="AI95" s="98" t="s">
        <v>862</v>
      </c>
      <c r="AJ95" s="96" t="s">
        <v>915</v>
      </c>
      <c r="AK95" s="99" t="s">
        <v>894</v>
      </c>
      <c r="AL95" s="99" t="s">
        <v>894</v>
      </c>
      <c r="AM95" s="99" t="s">
        <v>894</v>
      </c>
      <c r="AN95" s="99" t="s">
        <v>894</v>
      </c>
      <c r="AO95" s="96" t="s">
        <v>916</v>
      </c>
      <c r="AP95" s="99" t="s">
        <v>894</v>
      </c>
    </row>
    <row r="96" spans="35:42" ht="13.5" customHeight="1">
      <c r="AI96" s="98" t="s">
        <v>862</v>
      </c>
      <c r="AJ96" s="96" t="s">
        <v>917</v>
      </c>
      <c r="AK96" s="100" t="s">
        <v>894</v>
      </c>
      <c r="AL96" s="100" t="s">
        <v>894</v>
      </c>
      <c r="AM96" s="100" t="s">
        <v>894</v>
      </c>
      <c r="AN96" s="100" t="s">
        <v>894</v>
      </c>
      <c r="AO96" s="96" t="s">
        <v>918</v>
      </c>
      <c r="AP96" s="100" t="s">
        <v>894</v>
      </c>
    </row>
    <row r="97" spans="35:42" ht="13.5" customHeight="1">
      <c r="AI97" s="98" t="s">
        <v>862</v>
      </c>
      <c r="AJ97" s="96" t="s">
        <v>919</v>
      </c>
      <c r="AK97" s="99" t="s">
        <v>894</v>
      </c>
      <c r="AL97" s="99" t="s">
        <v>894</v>
      </c>
      <c r="AM97" s="99" t="s">
        <v>894</v>
      </c>
      <c r="AN97" s="99" t="s">
        <v>894</v>
      </c>
      <c r="AO97" s="96" t="s">
        <v>920</v>
      </c>
      <c r="AP97" s="99" t="s">
        <v>894</v>
      </c>
    </row>
    <row r="98" spans="35:42" ht="13.5" customHeight="1">
      <c r="AI98" s="98" t="s">
        <v>862</v>
      </c>
      <c r="AJ98" s="96" t="s">
        <v>921</v>
      </c>
      <c r="AK98" s="100" t="s">
        <v>894</v>
      </c>
      <c r="AL98" s="100" t="s">
        <v>894</v>
      </c>
      <c r="AM98" s="100" t="s">
        <v>894</v>
      </c>
      <c r="AN98" s="100" t="s">
        <v>894</v>
      </c>
      <c r="AO98" s="96" t="s">
        <v>922</v>
      </c>
      <c r="AP98" s="100" t="s">
        <v>894</v>
      </c>
    </row>
    <row r="99" spans="35:42" ht="13.5" customHeight="1">
      <c r="AI99" s="49" t="s">
        <v>862</v>
      </c>
      <c r="AJ99" s="101" t="s">
        <v>923</v>
      </c>
      <c r="AK99" s="102" t="s">
        <v>894</v>
      </c>
      <c r="AL99" s="102" t="s">
        <v>894</v>
      </c>
      <c r="AM99" s="102" t="s">
        <v>894</v>
      </c>
      <c r="AN99" s="102" t="s">
        <v>894</v>
      </c>
      <c r="AO99" s="101" t="s">
        <v>924</v>
      </c>
      <c r="AP99" s="102" t="s">
        <v>894</v>
      </c>
    </row>
    <row r="100" spans="35:42" ht="13.5" customHeight="1">
      <c r="AI100" s="98" t="s">
        <v>862</v>
      </c>
      <c r="AJ100" s="96" t="s">
        <v>925</v>
      </c>
      <c r="AK100" s="100" t="s">
        <v>894</v>
      </c>
      <c r="AL100" s="100" t="s">
        <v>894</v>
      </c>
      <c r="AM100" s="100" t="s">
        <v>894</v>
      </c>
      <c r="AN100" s="100" t="s">
        <v>894</v>
      </c>
      <c r="AO100" s="96" t="s">
        <v>926</v>
      </c>
      <c r="AP100" s="100" t="s">
        <v>894</v>
      </c>
    </row>
    <row r="101" spans="35:42" ht="13.5" customHeight="1">
      <c r="AI101" s="98" t="s">
        <v>862</v>
      </c>
      <c r="AJ101" s="96" t="s">
        <v>927</v>
      </c>
      <c r="AK101" s="99" t="s">
        <v>894</v>
      </c>
      <c r="AL101" s="99" t="s">
        <v>894</v>
      </c>
      <c r="AM101" s="99" t="s">
        <v>894</v>
      </c>
      <c r="AN101" s="99" t="s">
        <v>894</v>
      </c>
      <c r="AO101" s="96" t="s">
        <v>928</v>
      </c>
      <c r="AP101" s="99" t="s">
        <v>894</v>
      </c>
    </row>
    <row r="102" spans="35:42" ht="13.5" customHeight="1">
      <c r="AI102" s="98" t="s">
        <v>862</v>
      </c>
      <c r="AJ102" s="96" t="s">
        <v>929</v>
      </c>
      <c r="AK102" s="100" t="s">
        <v>894</v>
      </c>
      <c r="AL102" s="100" t="s">
        <v>894</v>
      </c>
      <c r="AM102" s="100" t="s">
        <v>894</v>
      </c>
      <c r="AN102" s="100" t="s">
        <v>894</v>
      </c>
      <c r="AO102" s="96" t="s">
        <v>930</v>
      </c>
      <c r="AP102" s="100" t="s">
        <v>894</v>
      </c>
    </row>
    <row r="103" spans="35:42" ht="13.5" customHeight="1">
      <c r="AI103" s="98" t="s">
        <v>862</v>
      </c>
      <c r="AJ103" s="96" t="s">
        <v>931</v>
      </c>
      <c r="AK103" s="99" t="s">
        <v>894</v>
      </c>
      <c r="AL103" s="99" t="s">
        <v>894</v>
      </c>
      <c r="AM103" s="99" t="s">
        <v>894</v>
      </c>
      <c r="AN103" s="99" t="s">
        <v>894</v>
      </c>
      <c r="AO103" s="96" t="s">
        <v>932</v>
      </c>
      <c r="AP103" s="99" t="s">
        <v>894</v>
      </c>
    </row>
    <row r="104" spans="35:42" ht="13.5" customHeight="1">
      <c r="AI104" s="98" t="s">
        <v>862</v>
      </c>
      <c r="AJ104" s="96" t="s">
        <v>933</v>
      </c>
      <c r="AK104" s="100" t="s">
        <v>894</v>
      </c>
      <c r="AL104" s="100" t="s">
        <v>894</v>
      </c>
      <c r="AM104" s="100" t="s">
        <v>894</v>
      </c>
      <c r="AN104" s="100" t="s">
        <v>894</v>
      </c>
      <c r="AO104" s="96" t="s">
        <v>934</v>
      </c>
      <c r="AP104" s="100" t="s">
        <v>894</v>
      </c>
    </row>
    <row r="105" spans="35:42" ht="13.5" customHeight="1">
      <c r="AI105" s="98" t="s">
        <v>862</v>
      </c>
      <c r="AJ105" s="96" t="s">
        <v>935</v>
      </c>
      <c r="AK105" s="99" t="s">
        <v>894</v>
      </c>
      <c r="AL105" s="99" t="s">
        <v>894</v>
      </c>
      <c r="AM105" s="99" t="s">
        <v>894</v>
      </c>
      <c r="AN105" s="99" t="s">
        <v>894</v>
      </c>
      <c r="AO105" s="96" t="s">
        <v>936</v>
      </c>
      <c r="AP105" s="99" t="s">
        <v>894</v>
      </c>
    </row>
    <row r="106" spans="35:42" ht="13.5" customHeight="1">
      <c r="AI106" s="98" t="s">
        <v>862</v>
      </c>
      <c r="AJ106" s="96" t="s">
        <v>937</v>
      </c>
      <c r="AK106" s="100" t="s">
        <v>894</v>
      </c>
      <c r="AL106" s="100" t="s">
        <v>894</v>
      </c>
      <c r="AM106" s="100" t="s">
        <v>894</v>
      </c>
      <c r="AN106" s="100" t="s">
        <v>894</v>
      </c>
      <c r="AO106" s="100" t="s">
        <v>894</v>
      </c>
      <c r="AP106" s="100" t="s">
        <v>894</v>
      </c>
    </row>
    <row r="107" spans="35:42" ht="13.5" customHeight="1">
      <c r="AI107" s="98" t="s">
        <v>862</v>
      </c>
      <c r="AJ107" s="96" t="s">
        <v>938</v>
      </c>
      <c r="AK107" s="99" t="s">
        <v>894</v>
      </c>
      <c r="AL107" s="99" t="s">
        <v>894</v>
      </c>
      <c r="AM107" s="99" t="s">
        <v>894</v>
      </c>
      <c r="AN107" s="99" t="s">
        <v>894</v>
      </c>
      <c r="AO107" s="99" t="s">
        <v>894</v>
      </c>
      <c r="AP107" s="99" t="s">
        <v>894</v>
      </c>
    </row>
    <row r="108" spans="35:42" ht="13.5" customHeight="1">
      <c r="AI108" s="98" t="s">
        <v>862</v>
      </c>
      <c r="AJ108" s="96" t="s">
        <v>939</v>
      </c>
      <c r="AK108" s="100" t="s">
        <v>894</v>
      </c>
      <c r="AL108" s="100" t="s">
        <v>894</v>
      </c>
      <c r="AM108" s="100" t="s">
        <v>894</v>
      </c>
      <c r="AN108" s="100" t="s">
        <v>894</v>
      </c>
      <c r="AO108" s="100" t="s">
        <v>894</v>
      </c>
      <c r="AP108" s="100" t="s">
        <v>894</v>
      </c>
    </row>
    <row r="109" spans="35:42" ht="13.5" customHeight="1">
      <c r="AI109" s="98" t="s">
        <v>862</v>
      </c>
      <c r="AJ109" s="96" t="s">
        <v>940</v>
      </c>
      <c r="AK109" s="99" t="s">
        <v>894</v>
      </c>
      <c r="AL109" s="99" t="s">
        <v>894</v>
      </c>
      <c r="AM109" s="99" t="s">
        <v>894</v>
      </c>
      <c r="AN109" s="99" t="s">
        <v>894</v>
      </c>
      <c r="AO109" s="99" t="s">
        <v>894</v>
      </c>
      <c r="AP109" s="99" t="s">
        <v>894</v>
      </c>
    </row>
    <row r="110" spans="35:42" ht="13.5" customHeight="1">
      <c r="AI110" s="98" t="s">
        <v>862</v>
      </c>
      <c r="AJ110" s="96" t="s">
        <v>941</v>
      </c>
      <c r="AK110" s="100" t="s">
        <v>894</v>
      </c>
      <c r="AL110" s="100" t="s">
        <v>894</v>
      </c>
      <c r="AM110" s="100" t="s">
        <v>894</v>
      </c>
      <c r="AN110" s="100" t="s">
        <v>894</v>
      </c>
      <c r="AO110" s="100" t="s">
        <v>894</v>
      </c>
      <c r="AP110" s="100" t="s">
        <v>894</v>
      </c>
    </row>
    <row r="111" spans="35:42" ht="13.5" customHeight="1">
      <c r="AI111" s="98" t="s">
        <v>862</v>
      </c>
      <c r="AJ111" s="96" t="s">
        <v>942</v>
      </c>
      <c r="AK111" s="99" t="s">
        <v>894</v>
      </c>
      <c r="AL111" s="99" t="s">
        <v>894</v>
      </c>
      <c r="AM111" s="99" t="s">
        <v>894</v>
      </c>
      <c r="AN111" s="99" t="s">
        <v>894</v>
      </c>
      <c r="AO111" s="99" t="s">
        <v>894</v>
      </c>
      <c r="AP111" s="99" t="s">
        <v>894</v>
      </c>
    </row>
    <row r="112" spans="35:42" ht="13.5" customHeight="1">
      <c r="AI112" s="98" t="s">
        <v>862</v>
      </c>
      <c r="AJ112" s="96" t="s">
        <v>943</v>
      </c>
      <c r="AK112" s="100" t="s">
        <v>894</v>
      </c>
      <c r="AL112" s="100" t="s">
        <v>894</v>
      </c>
      <c r="AM112" s="100" t="s">
        <v>894</v>
      </c>
      <c r="AN112" s="100" t="s">
        <v>894</v>
      </c>
      <c r="AO112" s="100" t="s">
        <v>894</v>
      </c>
      <c r="AP112" s="100" t="s">
        <v>894</v>
      </c>
    </row>
    <row r="113" spans="35:42" ht="13.5" customHeight="1">
      <c r="AI113" s="98" t="s">
        <v>862</v>
      </c>
      <c r="AJ113" s="96" t="s">
        <v>944</v>
      </c>
      <c r="AK113" s="100" t="s">
        <v>894</v>
      </c>
      <c r="AL113" s="100" t="s">
        <v>894</v>
      </c>
      <c r="AM113" s="100" t="s">
        <v>894</v>
      </c>
      <c r="AN113" s="100" t="s">
        <v>894</v>
      </c>
      <c r="AO113" s="100" t="s">
        <v>894</v>
      </c>
      <c r="AP113" s="100" t="s">
        <v>894</v>
      </c>
    </row>
    <row r="114" spans="35:42" ht="13.5" customHeight="1">
      <c r="AI114" s="98" t="s">
        <v>862</v>
      </c>
      <c r="AJ114" s="96" t="s">
        <v>945</v>
      </c>
      <c r="AK114" s="99" t="s">
        <v>894</v>
      </c>
      <c r="AL114" s="99" t="s">
        <v>894</v>
      </c>
      <c r="AM114" s="99" t="s">
        <v>894</v>
      </c>
      <c r="AN114" s="99" t="s">
        <v>894</v>
      </c>
      <c r="AO114" s="99" t="s">
        <v>894</v>
      </c>
      <c r="AP114" s="99" t="s">
        <v>894</v>
      </c>
    </row>
    <row r="115" spans="35:42" ht="13.5" customHeight="1">
      <c r="AI115" s="98" t="s">
        <v>862</v>
      </c>
      <c r="AJ115" s="96" t="s">
        <v>946</v>
      </c>
      <c r="AK115" s="99" t="s">
        <v>894</v>
      </c>
      <c r="AL115" s="99" t="s">
        <v>894</v>
      </c>
      <c r="AM115" s="99" t="s">
        <v>894</v>
      </c>
      <c r="AN115" s="99" t="s">
        <v>894</v>
      </c>
      <c r="AO115" s="99" t="s">
        <v>894</v>
      </c>
      <c r="AP115" s="99" t="s">
        <v>894</v>
      </c>
    </row>
    <row r="116" spans="35:42" ht="13.5" customHeight="1">
      <c r="AI116" s="98" t="s">
        <v>862</v>
      </c>
      <c r="AJ116" s="96" t="s">
        <v>947</v>
      </c>
      <c r="AK116" s="100" t="s">
        <v>894</v>
      </c>
      <c r="AL116" s="100" t="s">
        <v>894</v>
      </c>
      <c r="AM116" s="100" t="s">
        <v>894</v>
      </c>
      <c r="AN116" s="100" t="s">
        <v>894</v>
      </c>
      <c r="AO116" s="100" t="s">
        <v>894</v>
      </c>
      <c r="AP116" s="100" t="s">
        <v>894</v>
      </c>
    </row>
    <row r="117" spans="35:42" ht="13.5" customHeight="1">
      <c r="AI117" s="98" t="s">
        <v>862</v>
      </c>
      <c r="AJ117" s="96" t="s">
        <v>948</v>
      </c>
      <c r="AK117" s="99" t="s">
        <v>894</v>
      </c>
      <c r="AL117" s="99" t="s">
        <v>894</v>
      </c>
      <c r="AM117" s="99" t="s">
        <v>894</v>
      </c>
      <c r="AN117" s="99" t="s">
        <v>894</v>
      </c>
      <c r="AO117" s="99" t="s">
        <v>894</v>
      </c>
      <c r="AP117" s="99" t="s">
        <v>894</v>
      </c>
    </row>
    <row r="118" spans="35:42" ht="13.5" customHeight="1">
      <c r="AI118" s="98" t="s">
        <v>862</v>
      </c>
      <c r="AJ118" s="96" t="s">
        <v>949</v>
      </c>
      <c r="AK118" s="100" t="s">
        <v>894</v>
      </c>
      <c r="AL118" s="100" t="s">
        <v>894</v>
      </c>
      <c r="AM118" s="100" t="s">
        <v>894</v>
      </c>
      <c r="AN118" s="100" t="s">
        <v>894</v>
      </c>
      <c r="AO118" s="100" t="s">
        <v>894</v>
      </c>
      <c r="AP118" s="100" t="s">
        <v>894</v>
      </c>
    </row>
    <row r="119" spans="35:42" ht="13.5" customHeight="1">
      <c r="AI119" s="98" t="s">
        <v>862</v>
      </c>
      <c r="AJ119" s="96" t="s">
        <v>950</v>
      </c>
      <c r="AK119" s="99" t="s">
        <v>894</v>
      </c>
      <c r="AL119" s="99" t="s">
        <v>894</v>
      </c>
      <c r="AM119" s="99" t="s">
        <v>894</v>
      </c>
      <c r="AN119" s="99" t="s">
        <v>894</v>
      </c>
      <c r="AO119" s="99" t="s">
        <v>894</v>
      </c>
      <c r="AP119" s="99" t="s">
        <v>894</v>
      </c>
    </row>
    <row r="120" spans="35:42" ht="13.5" customHeight="1">
      <c r="AI120" s="98" t="s">
        <v>862</v>
      </c>
      <c r="AJ120" s="96" t="s">
        <v>951</v>
      </c>
      <c r="AK120" s="100" t="s">
        <v>894</v>
      </c>
      <c r="AL120" s="100" t="s">
        <v>894</v>
      </c>
      <c r="AM120" s="100" t="s">
        <v>894</v>
      </c>
      <c r="AN120" s="100" t="s">
        <v>894</v>
      </c>
      <c r="AO120" s="100" t="s">
        <v>894</v>
      </c>
      <c r="AP120" s="100" t="s">
        <v>894</v>
      </c>
    </row>
    <row r="121" spans="35:42" ht="13.5" customHeight="1">
      <c r="AI121" s="98" t="s">
        <v>862</v>
      </c>
      <c r="AJ121" s="96" t="s">
        <v>952</v>
      </c>
      <c r="AK121" s="99" t="s">
        <v>894</v>
      </c>
      <c r="AL121" s="99" t="s">
        <v>894</v>
      </c>
      <c r="AM121" s="99" t="s">
        <v>894</v>
      </c>
      <c r="AN121" s="99" t="s">
        <v>894</v>
      </c>
      <c r="AO121" s="99" t="s">
        <v>894</v>
      </c>
      <c r="AP121" s="99" t="s">
        <v>894</v>
      </c>
    </row>
    <row r="122" spans="35:42" ht="13.5" customHeight="1">
      <c r="AI122" s="98" t="s">
        <v>862</v>
      </c>
      <c r="AJ122" s="96" t="s">
        <v>953</v>
      </c>
      <c r="AK122" s="100" t="s">
        <v>894</v>
      </c>
      <c r="AL122" s="100" t="s">
        <v>894</v>
      </c>
      <c r="AM122" s="100" t="s">
        <v>894</v>
      </c>
      <c r="AN122" s="100" t="s">
        <v>894</v>
      </c>
      <c r="AO122" s="100" t="s">
        <v>894</v>
      </c>
      <c r="AP122" s="100" t="s">
        <v>894</v>
      </c>
    </row>
    <row r="123" spans="35:42" ht="13.5" customHeight="1">
      <c r="AI123" s="98" t="s">
        <v>862</v>
      </c>
      <c r="AJ123" s="96" t="s">
        <v>954</v>
      </c>
      <c r="AK123" s="99" t="s">
        <v>894</v>
      </c>
      <c r="AL123" s="99" t="s">
        <v>894</v>
      </c>
      <c r="AM123" s="99" t="s">
        <v>894</v>
      </c>
      <c r="AN123" s="99" t="s">
        <v>894</v>
      </c>
      <c r="AO123" s="99" t="s">
        <v>894</v>
      </c>
      <c r="AP123" s="99" t="s">
        <v>894</v>
      </c>
    </row>
    <row r="124" spans="35:42" ht="13.5" customHeight="1">
      <c r="AI124" s="98" t="s">
        <v>862</v>
      </c>
      <c r="AJ124" s="96" t="s">
        <v>955</v>
      </c>
      <c r="AK124" s="100" t="s">
        <v>894</v>
      </c>
      <c r="AL124" s="100" t="s">
        <v>894</v>
      </c>
      <c r="AM124" s="100" t="s">
        <v>894</v>
      </c>
      <c r="AN124" s="100" t="s">
        <v>894</v>
      </c>
      <c r="AO124" s="100" t="s">
        <v>894</v>
      </c>
      <c r="AP124" s="100" t="s">
        <v>894</v>
      </c>
    </row>
    <row r="125" spans="35:42" ht="13.5" customHeight="1">
      <c r="AI125" s="98" t="s">
        <v>862</v>
      </c>
      <c r="AJ125" s="96" t="s">
        <v>956</v>
      </c>
      <c r="AK125" s="99" t="s">
        <v>894</v>
      </c>
      <c r="AL125" s="99" t="s">
        <v>894</v>
      </c>
      <c r="AM125" s="99" t="s">
        <v>894</v>
      </c>
      <c r="AN125" s="99" t="s">
        <v>894</v>
      </c>
      <c r="AO125" s="99" t="s">
        <v>894</v>
      </c>
      <c r="AP125" s="99" t="s">
        <v>894</v>
      </c>
    </row>
    <row r="126" spans="35:42" ht="13.5" customHeight="1">
      <c r="AI126" s="98" t="s">
        <v>862</v>
      </c>
      <c r="AJ126" s="96" t="s">
        <v>957</v>
      </c>
      <c r="AK126" s="100" t="s">
        <v>894</v>
      </c>
      <c r="AL126" s="100" t="s">
        <v>894</v>
      </c>
      <c r="AM126" s="100" t="s">
        <v>894</v>
      </c>
      <c r="AN126" s="100" t="s">
        <v>894</v>
      </c>
      <c r="AO126" s="100" t="s">
        <v>894</v>
      </c>
      <c r="AP126" s="100" t="s">
        <v>894</v>
      </c>
    </row>
    <row r="127" spans="35:42" ht="13.5" customHeight="1">
      <c r="AI127" s="98" t="s">
        <v>862</v>
      </c>
      <c r="AJ127" s="96" t="s">
        <v>958</v>
      </c>
      <c r="AK127" s="99" t="s">
        <v>894</v>
      </c>
      <c r="AL127" s="99" t="s">
        <v>894</v>
      </c>
      <c r="AM127" s="99" t="s">
        <v>894</v>
      </c>
      <c r="AN127" s="99" t="s">
        <v>894</v>
      </c>
      <c r="AO127" s="99" t="s">
        <v>894</v>
      </c>
      <c r="AP127" s="99" t="s">
        <v>894</v>
      </c>
    </row>
    <row r="128" spans="35:42" ht="13.5" customHeight="1">
      <c r="AI128" s="98" t="s">
        <v>862</v>
      </c>
      <c r="AJ128" s="96" t="s">
        <v>959</v>
      </c>
      <c r="AK128" s="100" t="s">
        <v>894</v>
      </c>
      <c r="AL128" s="100" t="s">
        <v>894</v>
      </c>
      <c r="AM128" s="100" t="s">
        <v>894</v>
      </c>
      <c r="AN128" s="100" t="s">
        <v>894</v>
      </c>
      <c r="AO128" s="100" t="s">
        <v>894</v>
      </c>
      <c r="AP128" s="100" t="s">
        <v>894</v>
      </c>
    </row>
    <row r="129" spans="35:42" ht="13.5" customHeight="1">
      <c r="AI129" s="98" t="s">
        <v>862</v>
      </c>
      <c r="AJ129" s="96" t="s">
        <v>960</v>
      </c>
      <c r="AK129" s="99" t="s">
        <v>894</v>
      </c>
      <c r="AL129" s="99" t="s">
        <v>894</v>
      </c>
      <c r="AM129" s="99" t="s">
        <v>894</v>
      </c>
      <c r="AN129" s="99" t="s">
        <v>894</v>
      </c>
      <c r="AO129" s="99" t="s">
        <v>894</v>
      </c>
      <c r="AP129" s="99" t="s">
        <v>894</v>
      </c>
    </row>
    <row r="130" spans="35:42" ht="13.5" customHeight="1">
      <c r="AI130" s="98" t="s">
        <v>862</v>
      </c>
      <c r="AJ130" s="96" t="s">
        <v>961</v>
      </c>
      <c r="AK130" s="100" t="s">
        <v>894</v>
      </c>
      <c r="AL130" s="100" t="s">
        <v>894</v>
      </c>
      <c r="AM130" s="100" t="s">
        <v>894</v>
      </c>
      <c r="AN130" s="100" t="s">
        <v>894</v>
      </c>
      <c r="AO130" s="100" t="s">
        <v>894</v>
      </c>
      <c r="AP130" s="100" t="s">
        <v>894</v>
      </c>
    </row>
    <row r="131" spans="35:42" ht="13.5" customHeight="1">
      <c r="AI131" s="98" t="s">
        <v>862</v>
      </c>
      <c r="AJ131" s="96" t="s">
        <v>962</v>
      </c>
      <c r="AK131" s="99" t="s">
        <v>894</v>
      </c>
      <c r="AL131" s="99" t="s">
        <v>894</v>
      </c>
      <c r="AM131" s="99" t="s">
        <v>894</v>
      </c>
      <c r="AN131" s="99" t="s">
        <v>894</v>
      </c>
      <c r="AO131" s="99" t="s">
        <v>894</v>
      </c>
      <c r="AP131" s="99" t="s">
        <v>894</v>
      </c>
    </row>
    <row r="132" spans="35:42" ht="13.5" customHeight="1">
      <c r="AI132" s="98" t="s">
        <v>862</v>
      </c>
      <c r="AJ132" s="96" t="s">
        <v>963</v>
      </c>
      <c r="AK132" s="100" t="s">
        <v>894</v>
      </c>
      <c r="AL132" s="100" t="s">
        <v>894</v>
      </c>
      <c r="AM132" s="100" t="s">
        <v>894</v>
      </c>
      <c r="AN132" s="100" t="s">
        <v>894</v>
      </c>
      <c r="AO132" s="100" t="s">
        <v>894</v>
      </c>
      <c r="AP132" s="100" t="s">
        <v>894</v>
      </c>
    </row>
    <row r="133" spans="35:42" ht="13.5" customHeight="1">
      <c r="AI133" s="98" t="s">
        <v>862</v>
      </c>
      <c r="AJ133" s="96" t="s">
        <v>964</v>
      </c>
      <c r="AK133" s="99" t="s">
        <v>894</v>
      </c>
      <c r="AL133" s="99" t="s">
        <v>894</v>
      </c>
      <c r="AM133" s="99" t="s">
        <v>894</v>
      </c>
      <c r="AN133" s="99" t="s">
        <v>894</v>
      </c>
      <c r="AO133" s="99" t="s">
        <v>894</v>
      </c>
      <c r="AP133" s="99" t="s">
        <v>894</v>
      </c>
    </row>
    <row r="134" spans="35:42" ht="13.5" customHeight="1">
      <c r="AI134" s="98" t="s">
        <v>862</v>
      </c>
      <c r="AJ134" s="96" t="s">
        <v>965</v>
      </c>
      <c r="AK134" s="100" t="s">
        <v>894</v>
      </c>
      <c r="AL134" s="100" t="s">
        <v>894</v>
      </c>
      <c r="AM134" s="100" t="s">
        <v>894</v>
      </c>
      <c r="AN134" s="100" t="s">
        <v>894</v>
      </c>
      <c r="AO134" s="100" t="s">
        <v>894</v>
      </c>
      <c r="AP134" s="100" t="s">
        <v>894</v>
      </c>
    </row>
    <row r="135" spans="35:42" ht="13.5" customHeight="1">
      <c r="AI135" s="98" t="s">
        <v>862</v>
      </c>
      <c r="AJ135" s="96" t="s">
        <v>966</v>
      </c>
      <c r="AK135" s="99" t="s">
        <v>894</v>
      </c>
      <c r="AL135" s="99" t="s">
        <v>894</v>
      </c>
      <c r="AM135" s="99" t="s">
        <v>894</v>
      </c>
      <c r="AN135" s="99" t="s">
        <v>894</v>
      </c>
      <c r="AO135" s="99" t="s">
        <v>894</v>
      </c>
      <c r="AP135" s="99" t="s">
        <v>894</v>
      </c>
    </row>
    <row r="136" spans="35:42" ht="13.5" customHeight="1">
      <c r="AI136" s="98" t="s">
        <v>862</v>
      </c>
      <c r="AJ136" s="96" t="s">
        <v>967</v>
      </c>
      <c r="AK136" s="100" t="s">
        <v>894</v>
      </c>
      <c r="AL136" s="100" t="s">
        <v>894</v>
      </c>
      <c r="AM136" s="100" t="s">
        <v>894</v>
      </c>
      <c r="AN136" s="100" t="s">
        <v>894</v>
      </c>
      <c r="AO136" s="100" t="s">
        <v>894</v>
      </c>
      <c r="AP136" s="100" t="s">
        <v>894</v>
      </c>
    </row>
    <row r="137" spans="35:42" ht="13.5" customHeight="1">
      <c r="AI137" s="98" t="s">
        <v>862</v>
      </c>
      <c r="AJ137" s="96" t="s">
        <v>968</v>
      </c>
      <c r="AK137" s="99" t="s">
        <v>894</v>
      </c>
      <c r="AL137" s="99" t="s">
        <v>894</v>
      </c>
      <c r="AM137" s="99" t="s">
        <v>894</v>
      </c>
      <c r="AN137" s="99" t="s">
        <v>894</v>
      </c>
      <c r="AO137" s="99" t="s">
        <v>894</v>
      </c>
      <c r="AP137" s="99" t="s">
        <v>894</v>
      </c>
    </row>
    <row r="138" spans="35:42" ht="13.5" customHeight="1">
      <c r="AI138" s="98" t="s">
        <v>862</v>
      </c>
      <c r="AJ138" s="96" t="s">
        <v>969</v>
      </c>
      <c r="AK138" s="100" t="s">
        <v>894</v>
      </c>
      <c r="AL138" s="100" t="s">
        <v>894</v>
      </c>
      <c r="AM138" s="100" t="s">
        <v>894</v>
      </c>
      <c r="AN138" s="100" t="s">
        <v>894</v>
      </c>
      <c r="AO138" s="100" t="s">
        <v>894</v>
      </c>
      <c r="AP138" s="100" t="s">
        <v>894</v>
      </c>
    </row>
    <row r="139" spans="35:42" ht="13.5" customHeight="1">
      <c r="AI139" s="98" t="s">
        <v>862</v>
      </c>
      <c r="AJ139" s="96" t="s">
        <v>970</v>
      </c>
      <c r="AK139" s="99" t="s">
        <v>894</v>
      </c>
      <c r="AL139" s="99" t="s">
        <v>894</v>
      </c>
      <c r="AM139" s="99" t="s">
        <v>894</v>
      </c>
      <c r="AN139" s="99" t="s">
        <v>894</v>
      </c>
      <c r="AO139" s="99" t="s">
        <v>894</v>
      </c>
      <c r="AP139" s="99" t="s">
        <v>894</v>
      </c>
    </row>
    <row r="140" spans="35:42" ht="13.5" customHeight="1">
      <c r="AI140" s="98" t="s">
        <v>862</v>
      </c>
      <c r="AJ140" s="96" t="s">
        <v>971</v>
      </c>
      <c r="AK140" s="100" t="s">
        <v>894</v>
      </c>
      <c r="AL140" s="100" t="s">
        <v>894</v>
      </c>
      <c r="AM140" s="100" t="s">
        <v>894</v>
      </c>
      <c r="AN140" s="100" t="s">
        <v>894</v>
      </c>
      <c r="AO140" s="100" t="s">
        <v>894</v>
      </c>
      <c r="AP140" s="100" t="s">
        <v>894</v>
      </c>
    </row>
    <row r="141" spans="35:42" ht="13.5" customHeight="1">
      <c r="AI141" s="98" t="s">
        <v>862</v>
      </c>
      <c r="AJ141" s="96" t="s">
        <v>972</v>
      </c>
      <c r="AK141" s="99" t="s">
        <v>894</v>
      </c>
      <c r="AL141" s="99" t="s">
        <v>894</v>
      </c>
      <c r="AM141" s="99" t="s">
        <v>894</v>
      </c>
      <c r="AN141" s="99" t="s">
        <v>894</v>
      </c>
      <c r="AO141" s="99" t="s">
        <v>894</v>
      </c>
      <c r="AP141" s="99" t="s">
        <v>894</v>
      </c>
    </row>
    <row r="142" spans="35:42" ht="13.5" customHeight="1">
      <c r="AI142" s="98" t="s">
        <v>862</v>
      </c>
      <c r="AJ142" s="96" t="s">
        <v>973</v>
      </c>
      <c r="AK142" s="100" t="s">
        <v>894</v>
      </c>
      <c r="AL142" s="100" t="s">
        <v>894</v>
      </c>
      <c r="AM142" s="100" t="s">
        <v>894</v>
      </c>
      <c r="AN142" s="100" t="s">
        <v>894</v>
      </c>
      <c r="AO142" s="100" t="s">
        <v>894</v>
      </c>
      <c r="AP142" s="100" t="s">
        <v>894</v>
      </c>
    </row>
    <row r="143" spans="35:42" ht="13.5" customHeight="1">
      <c r="AI143" s="98" t="s">
        <v>862</v>
      </c>
      <c r="AJ143" s="96" t="s">
        <v>974</v>
      </c>
      <c r="AK143" s="99" t="s">
        <v>894</v>
      </c>
      <c r="AL143" s="99" t="s">
        <v>894</v>
      </c>
      <c r="AM143" s="99" t="s">
        <v>894</v>
      </c>
      <c r="AN143" s="99" t="s">
        <v>894</v>
      </c>
      <c r="AO143" s="99" t="s">
        <v>894</v>
      </c>
      <c r="AP143" s="99" t="s">
        <v>894</v>
      </c>
    </row>
    <row r="144" spans="35:42" ht="13.5" customHeight="1">
      <c r="AI144" s="98" t="s">
        <v>862</v>
      </c>
      <c r="AJ144" s="96" t="s">
        <v>975</v>
      </c>
      <c r="AK144" s="100" t="s">
        <v>894</v>
      </c>
      <c r="AL144" s="100" t="s">
        <v>894</v>
      </c>
      <c r="AM144" s="100" t="s">
        <v>894</v>
      </c>
      <c r="AN144" s="100" t="s">
        <v>894</v>
      </c>
      <c r="AO144" s="100" t="s">
        <v>894</v>
      </c>
      <c r="AP144" s="100" t="s">
        <v>894</v>
      </c>
    </row>
    <row r="145" spans="35:42" ht="13.5" customHeight="1">
      <c r="AI145" s="98" t="s">
        <v>862</v>
      </c>
      <c r="AJ145" s="96" t="s">
        <v>976</v>
      </c>
      <c r="AK145" s="99" t="s">
        <v>894</v>
      </c>
      <c r="AL145" s="99" t="s">
        <v>894</v>
      </c>
      <c r="AM145" s="99" t="s">
        <v>894</v>
      </c>
      <c r="AN145" s="99" t="s">
        <v>894</v>
      </c>
      <c r="AO145" s="99" t="s">
        <v>894</v>
      </c>
      <c r="AP145" s="99" t="s">
        <v>894</v>
      </c>
    </row>
    <row r="146" spans="35:42" ht="13.5" customHeight="1">
      <c r="AI146" s="98" t="s">
        <v>862</v>
      </c>
      <c r="AJ146" s="96" t="s">
        <v>977</v>
      </c>
      <c r="AK146" s="100" t="s">
        <v>894</v>
      </c>
      <c r="AL146" s="100" t="s">
        <v>894</v>
      </c>
      <c r="AM146" s="100" t="s">
        <v>894</v>
      </c>
      <c r="AN146" s="100" t="s">
        <v>894</v>
      </c>
      <c r="AO146" s="100" t="s">
        <v>894</v>
      </c>
      <c r="AP146" s="100" t="s">
        <v>894</v>
      </c>
    </row>
    <row r="147" spans="35:42" ht="13.5" customHeight="1">
      <c r="AI147" s="98" t="s">
        <v>862</v>
      </c>
      <c r="AJ147" s="96" t="s">
        <v>978</v>
      </c>
      <c r="AK147" s="99" t="s">
        <v>894</v>
      </c>
      <c r="AL147" s="99" t="s">
        <v>894</v>
      </c>
      <c r="AM147" s="99" t="s">
        <v>894</v>
      </c>
      <c r="AN147" s="99" t="s">
        <v>894</v>
      </c>
      <c r="AO147" s="99" t="s">
        <v>894</v>
      </c>
      <c r="AP147" s="99" t="s">
        <v>894</v>
      </c>
    </row>
    <row r="148" spans="35:42" ht="13.5" customHeight="1">
      <c r="AI148" s="98" t="s">
        <v>862</v>
      </c>
      <c r="AJ148" s="96" t="s">
        <v>979</v>
      </c>
      <c r="AK148" s="100" t="s">
        <v>894</v>
      </c>
      <c r="AL148" s="100" t="s">
        <v>894</v>
      </c>
      <c r="AM148" s="100" t="s">
        <v>894</v>
      </c>
      <c r="AN148" s="100" t="s">
        <v>894</v>
      </c>
      <c r="AO148" s="100" t="s">
        <v>894</v>
      </c>
      <c r="AP148" s="100" t="s">
        <v>894</v>
      </c>
    </row>
    <row r="149" spans="35:42" ht="13.5" customHeight="1">
      <c r="AI149" s="98" t="s">
        <v>862</v>
      </c>
      <c r="AJ149" s="96" t="s">
        <v>980</v>
      </c>
      <c r="AK149" s="99" t="s">
        <v>894</v>
      </c>
      <c r="AL149" s="99" t="s">
        <v>894</v>
      </c>
      <c r="AM149" s="99" t="s">
        <v>894</v>
      </c>
      <c r="AN149" s="99" t="s">
        <v>894</v>
      </c>
      <c r="AO149" s="99" t="s">
        <v>894</v>
      </c>
      <c r="AP149" s="99" t="s">
        <v>894</v>
      </c>
    </row>
    <row r="150" spans="35:42" ht="13.5" customHeight="1">
      <c r="AI150" s="98" t="s">
        <v>862</v>
      </c>
      <c r="AJ150" s="103" t="s">
        <v>981</v>
      </c>
      <c r="AK150" s="100" t="s">
        <v>894</v>
      </c>
      <c r="AL150" s="100" t="s">
        <v>894</v>
      </c>
      <c r="AM150" s="100" t="s">
        <v>894</v>
      </c>
      <c r="AN150" s="100" t="s">
        <v>894</v>
      </c>
      <c r="AO150" s="100" t="s">
        <v>894</v>
      </c>
      <c r="AP150" s="100" t="s">
        <v>894</v>
      </c>
    </row>
    <row r="151" spans="35:42" ht="13.5" customHeight="1">
      <c r="AI151" s="98" t="s">
        <v>862</v>
      </c>
      <c r="AJ151" s="96" t="s">
        <v>982</v>
      </c>
      <c r="AK151" s="99" t="s">
        <v>894</v>
      </c>
      <c r="AL151" s="99" t="s">
        <v>894</v>
      </c>
      <c r="AM151" s="99" t="s">
        <v>894</v>
      </c>
      <c r="AN151" s="99" t="s">
        <v>894</v>
      </c>
      <c r="AO151" s="99" t="s">
        <v>894</v>
      </c>
      <c r="AP151" s="99" t="s">
        <v>894</v>
      </c>
    </row>
    <row r="152" spans="35:42" ht="13.5" customHeight="1">
      <c r="AI152" s="98" t="s">
        <v>862</v>
      </c>
      <c r="AJ152" s="96" t="s">
        <v>983</v>
      </c>
      <c r="AK152" s="100" t="s">
        <v>894</v>
      </c>
      <c r="AL152" s="100" t="s">
        <v>894</v>
      </c>
      <c r="AM152" s="100" t="s">
        <v>894</v>
      </c>
      <c r="AN152" s="100" t="s">
        <v>894</v>
      </c>
      <c r="AO152" s="100" t="s">
        <v>894</v>
      </c>
      <c r="AP152" s="100" t="s">
        <v>894</v>
      </c>
    </row>
    <row r="153" spans="35:42" ht="13.5" customHeight="1">
      <c r="AI153" s="98" t="s">
        <v>862</v>
      </c>
      <c r="AJ153" s="96" t="s">
        <v>984</v>
      </c>
      <c r="AK153" s="99" t="s">
        <v>894</v>
      </c>
      <c r="AL153" s="99" t="s">
        <v>894</v>
      </c>
      <c r="AM153" s="99" t="s">
        <v>894</v>
      </c>
      <c r="AN153" s="99" t="s">
        <v>894</v>
      </c>
      <c r="AO153" s="99" t="s">
        <v>894</v>
      </c>
      <c r="AP153" s="99" t="s">
        <v>894</v>
      </c>
    </row>
    <row r="154" spans="35:42" ht="13.5" customHeight="1">
      <c r="AI154" s="98" t="s">
        <v>862</v>
      </c>
      <c r="AJ154" s="96" t="s">
        <v>985</v>
      </c>
      <c r="AK154" s="100" t="s">
        <v>894</v>
      </c>
      <c r="AL154" s="100" t="s">
        <v>894</v>
      </c>
      <c r="AM154" s="100" t="s">
        <v>894</v>
      </c>
      <c r="AN154" s="100" t="s">
        <v>894</v>
      </c>
      <c r="AO154" s="100" t="s">
        <v>894</v>
      </c>
      <c r="AP154" s="100" t="s">
        <v>894</v>
      </c>
    </row>
    <row r="155" spans="35:42" ht="13.5" customHeight="1">
      <c r="AI155" s="98" t="s">
        <v>862</v>
      </c>
      <c r="AJ155" s="96" t="s">
        <v>986</v>
      </c>
      <c r="AK155" s="99" t="s">
        <v>894</v>
      </c>
      <c r="AL155" s="99" t="s">
        <v>894</v>
      </c>
      <c r="AM155" s="99" t="s">
        <v>894</v>
      </c>
      <c r="AN155" s="99" t="s">
        <v>894</v>
      </c>
      <c r="AO155" s="99" t="s">
        <v>894</v>
      </c>
      <c r="AP155" s="99" t="s">
        <v>894</v>
      </c>
    </row>
    <row r="156" spans="35:42" ht="13.5" customHeight="1">
      <c r="AI156" s="98" t="s">
        <v>862</v>
      </c>
      <c r="AJ156" s="96" t="s">
        <v>987</v>
      </c>
      <c r="AK156" s="99" t="s">
        <v>894</v>
      </c>
      <c r="AL156" s="99" t="s">
        <v>894</v>
      </c>
      <c r="AM156" s="99" t="s">
        <v>894</v>
      </c>
      <c r="AN156" s="99" t="s">
        <v>894</v>
      </c>
      <c r="AO156" s="99" t="s">
        <v>894</v>
      </c>
      <c r="AP156" s="99" t="s">
        <v>894</v>
      </c>
    </row>
    <row r="157" spans="35:42" ht="13.5" customHeight="1">
      <c r="AI157" s="98" t="s">
        <v>862</v>
      </c>
      <c r="AJ157" s="96" t="s">
        <v>988</v>
      </c>
      <c r="AK157" s="100" t="s">
        <v>894</v>
      </c>
      <c r="AL157" s="100" t="s">
        <v>894</v>
      </c>
      <c r="AM157" s="100" t="s">
        <v>894</v>
      </c>
      <c r="AN157" s="100" t="s">
        <v>894</v>
      </c>
      <c r="AO157" s="100" t="s">
        <v>894</v>
      </c>
      <c r="AP157" s="100" t="s">
        <v>894</v>
      </c>
    </row>
    <row r="158" spans="35:42" ht="13.5" customHeight="1">
      <c r="AI158" s="98" t="s">
        <v>862</v>
      </c>
      <c r="AJ158" s="96" t="s">
        <v>989</v>
      </c>
      <c r="AK158" s="99" t="s">
        <v>894</v>
      </c>
      <c r="AL158" s="99" t="s">
        <v>894</v>
      </c>
      <c r="AM158" s="99" t="s">
        <v>894</v>
      </c>
      <c r="AN158" s="99" t="s">
        <v>894</v>
      </c>
      <c r="AO158" s="99" t="s">
        <v>894</v>
      </c>
      <c r="AP158" s="99" t="s">
        <v>894</v>
      </c>
    </row>
    <row r="159" spans="35:42" ht="13.5" customHeight="1">
      <c r="AI159" s="98" t="s">
        <v>862</v>
      </c>
      <c r="AJ159" s="96" t="s">
        <v>990</v>
      </c>
      <c r="AK159" s="100" t="s">
        <v>894</v>
      </c>
      <c r="AL159" s="100" t="s">
        <v>894</v>
      </c>
      <c r="AM159" s="100" t="s">
        <v>894</v>
      </c>
      <c r="AN159" s="100" t="s">
        <v>894</v>
      </c>
      <c r="AO159" s="100" t="s">
        <v>894</v>
      </c>
      <c r="AP159" s="100" t="s">
        <v>894</v>
      </c>
    </row>
    <row r="160" spans="35:42" ht="13.5" customHeight="1">
      <c r="AI160" s="98" t="s">
        <v>862</v>
      </c>
      <c r="AJ160" s="96" t="s">
        <v>991</v>
      </c>
      <c r="AK160" s="99" t="s">
        <v>894</v>
      </c>
      <c r="AL160" s="99" t="s">
        <v>894</v>
      </c>
      <c r="AM160" s="99" t="s">
        <v>894</v>
      </c>
      <c r="AN160" s="99" t="s">
        <v>894</v>
      </c>
      <c r="AO160" s="99" t="s">
        <v>894</v>
      </c>
      <c r="AP160" s="99" t="s">
        <v>894</v>
      </c>
    </row>
    <row r="161" spans="35:42" ht="13.5" customHeight="1">
      <c r="AI161" s="98" t="s">
        <v>862</v>
      </c>
      <c r="AJ161" s="96" t="s">
        <v>992</v>
      </c>
      <c r="AK161" s="100" t="s">
        <v>894</v>
      </c>
      <c r="AL161" s="100" t="s">
        <v>894</v>
      </c>
      <c r="AM161" s="100" t="s">
        <v>894</v>
      </c>
      <c r="AN161" s="100" t="s">
        <v>894</v>
      </c>
      <c r="AO161" s="100" t="s">
        <v>894</v>
      </c>
      <c r="AP161" s="100" t="s">
        <v>894</v>
      </c>
    </row>
    <row r="162" spans="35:42" ht="13.5" customHeight="1">
      <c r="AI162" s="98" t="s">
        <v>862</v>
      </c>
      <c r="AJ162" s="96" t="s">
        <v>993</v>
      </c>
      <c r="AK162" s="99" t="s">
        <v>894</v>
      </c>
      <c r="AL162" s="99" t="s">
        <v>894</v>
      </c>
      <c r="AM162" s="99" t="s">
        <v>894</v>
      </c>
      <c r="AN162" s="99" t="s">
        <v>894</v>
      </c>
      <c r="AO162" s="99" t="s">
        <v>894</v>
      </c>
      <c r="AP162" s="99" t="s">
        <v>894</v>
      </c>
    </row>
    <row r="163" spans="35:42" ht="13.5" customHeight="1">
      <c r="AI163" s="98" t="s">
        <v>862</v>
      </c>
      <c r="AJ163" s="96" t="s">
        <v>994</v>
      </c>
      <c r="AK163" s="100" t="s">
        <v>894</v>
      </c>
      <c r="AL163" s="100" t="s">
        <v>894</v>
      </c>
      <c r="AM163" s="100" t="s">
        <v>894</v>
      </c>
      <c r="AN163" s="100" t="s">
        <v>894</v>
      </c>
      <c r="AO163" s="100" t="s">
        <v>894</v>
      </c>
      <c r="AP163" s="100" t="s">
        <v>894</v>
      </c>
    </row>
    <row r="164" spans="35:42" ht="13.5" customHeight="1">
      <c r="AI164" s="98" t="s">
        <v>862</v>
      </c>
      <c r="AJ164" s="96" t="s">
        <v>995</v>
      </c>
      <c r="AK164" s="99" t="s">
        <v>894</v>
      </c>
      <c r="AL164" s="99" t="s">
        <v>894</v>
      </c>
      <c r="AM164" s="99" t="s">
        <v>894</v>
      </c>
      <c r="AN164" s="99" t="s">
        <v>894</v>
      </c>
      <c r="AO164" s="99" t="s">
        <v>894</v>
      </c>
      <c r="AP164" s="99" t="s">
        <v>894</v>
      </c>
    </row>
    <row r="165" spans="35:42" ht="13.5" customHeight="1">
      <c r="AI165" s="98" t="s">
        <v>862</v>
      </c>
      <c r="AJ165" s="96" t="s">
        <v>996</v>
      </c>
      <c r="AK165" s="100" t="s">
        <v>894</v>
      </c>
      <c r="AL165" s="100" t="s">
        <v>894</v>
      </c>
      <c r="AM165" s="100" t="s">
        <v>894</v>
      </c>
      <c r="AN165" s="100" t="s">
        <v>894</v>
      </c>
      <c r="AO165" s="100" t="s">
        <v>894</v>
      </c>
      <c r="AP165" s="100" t="s">
        <v>894</v>
      </c>
    </row>
    <row r="166" spans="35:42" ht="13.5" customHeight="1">
      <c r="AI166" s="98" t="s">
        <v>862</v>
      </c>
      <c r="AJ166" s="96" t="s">
        <v>997</v>
      </c>
      <c r="AK166" s="99" t="s">
        <v>894</v>
      </c>
      <c r="AL166" s="99" t="s">
        <v>894</v>
      </c>
      <c r="AM166" s="99" t="s">
        <v>894</v>
      </c>
      <c r="AN166" s="99" t="s">
        <v>894</v>
      </c>
      <c r="AO166" s="99" t="s">
        <v>894</v>
      </c>
      <c r="AP166" s="99" t="s">
        <v>894</v>
      </c>
    </row>
    <row r="167" spans="35:42" ht="13.5" customHeight="1">
      <c r="AI167" s="98" t="s">
        <v>862</v>
      </c>
      <c r="AJ167" s="96" t="s">
        <v>998</v>
      </c>
      <c r="AK167" s="100" t="s">
        <v>894</v>
      </c>
      <c r="AL167" s="100" t="s">
        <v>894</v>
      </c>
      <c r="AM167" s="100" t="s">
        <v>894</v>
      </c>
      <c r="AN167" s="100" t="s">
        <v>894</v>
      </c>
      <c r="AO167" s="100" t="s">
        <v>894</v>
      </c>
      <c r="AP167" s="100" t="s">
        <v>894</v>
      </c>
    </row>
    <row r="168" spans="35:42" ht="13.5" customHeight="1">
      <c r="AI168" s="98" t="s">
        <v>862</v>
      </c>
      <c r="AJ168" s="96" t="s">
        <v>999</v>
      </c>
      <c r="AK168" s="99" t="s">
        <v>894</v>
      </c>
      <c r="AL168" s="99" t="s">
        <v>894</v>
      </c>
      <c r="AM168" s="99" t="s">
        <v>894</v>
      </c>
      <c r="AN168" s="99" t="s">
        <v>894</v>
      </c>
      <c r="AO168" s="99" t="s">
        <v>894</v>
      </c>
      <c r="AP168" s="99" t="s">
        <v>894</v>
      </c>
    </row>
    <row r="169" spans="35:42" ht="13.5" customHeight="1">
      <c r="AI169" s="98" t="s">
        <v>862</v>
      </c>
      <c r="AJ169" s="96" t="s">
        <v>1000</v>
      </c>
      <c r="AK169" s="100" t="s">
        <v>894</v>
      </c>
      <c r="AL169" s="100" t="s">
        <v>894</v>
      </c>
      <c r="AM169" s="100" t="s">
        <v>894</v>
      </c>
      <c r="AN169" s="100" t="s">
        <v>894</v>
      </c>
      <c r="AO169" s="100" t="s">
        <v>894</v>
      </c>
      <c r="AP169" s="100" t="s">
        <v>894</v>
      </c>
    </row>
    <row r="170" spans="35:42" ht="13.5" customHeight="1">
      <c r="AI170" s="98" t="s">
        <v>862</v>
      </c>
      <c r="AJ170" s="96" t="s">
        <v>1001</v>
      </c>
      <c r="AK170" s="99" t="s">
        <v>894</v>
      </c>
      <c r="AL170" s="99" t="s">
        <v>894</v>
      </c>
      <c r="AM170" s="99" t="s">
        <v>894</v>
      </c>
      <c r="AN170" s="99" t="s">
        <v>894</v>
      </c>
      <c r="AO170" s="99" t="s">
        <v>894</v>
      </c>
      <c r="AP170" s="99" t="s">
        <v>894</v>
      </c>
    </row>
    <row r="171" spans="35:42" ht="13.5" customHeight="1">
      <c r="AI171" s="98" t="s">
        <v>862</v>
      </c>
      <c r="AJ171" s="96" t="s">
        <v>1002</v>
      </c>
      <c r="AK171" s="100" t="s">
        <v>894</v>
      </c>
      <c r="AL171" s="100" t="s">
        <v>894</v>
      </c>
      <c r="AM171" s="100" t="s">
        <v>894</v>
      </c>
      <c r="AN171" s="100" t="s">
        <v>894</v>
      </c>
      <c r="AO171" s="100" t="s">
        <v>894</v>
      </c>
      <c r="AP171" s="100" t="s">
        <v>894</v>
      </c>
    </row>
    <row r="172" spans="35:42" ht="13.5" customHeight="1">
      <c r="AI172" s="98" t="s">
        <v>862</v>
      </c>
      <c r="AJ172" s="96" t="s">
        <v>1003</v>
      </c>
      <c r="AK172" s="99" t="s">
        <v>894</v>
      </c>
      <c r="AL172" s="99" t="s">
        <v>894</v>
      </c>
      <c r="AM172" s="99" t="s">
        <v>894</v>
      </c>
      <c r="AN172" s="99" t="s">
        <v>894</v>
      </c>
      <c r="AO172" s="99" t="s">
        <v>894</v>
      </c>
      <c r="AP172" s="99" t="s">
        <v>894</v>
      </c>
    </row>
    <row r="173" spans="35:42" ht="13.5" customHeight="1">
      <c r="AI173" s="98" t="s">
        <v>862</v>
      </c>
      <c r="AJ173" s="96" t="s">
        <v>1004</v>
      </c>
      <c r="AK173" s="100" t="s">
        <v>894</v>
      </c>
      <c r="AL173" s="100" t="s">
        <v>894</v>
      </c>
      <c r="AM173" s="100" t="s">
        <v>894</v>
      </c>
      <c r="AN173" s="100" t="s">
        <v>894</v>
      </c>
      <c r="AO173" s="100" t="s">
        <v>894</v>
      </c>
      <c r="AP173" s="100" t="s">
        <v>894</v>
      </c>
    </row>
    <row r="174" spans="35:42" ht="13.5" customHeight="1">
      <c r="AI174" s="98" t="s">
        <v>862</v>
      </c>
      <c r="AJ174" s="96" t="s">
        <v>1005</v>
      </c>
      <c r="AK174" s="99" t="s">
        <v>894</v>
      </c>
      <c r="AL174" s="99" t="s">
        <v>894</v>
      </c>
      <c r="AM174" s="99" t="s">
        <v>894</v>
      </c>
      <c r="AN174" s="99" t="s">
        <v>894</v>
      </c>
      <c r="AO174" s="99" t="s">
        <v>894</v>
      </c>
      <c r="AP174" s="99" t="s">
        <v>894</v>
      </c>
    </row>
    <row r="175" spans="35:42" ht="13.5" customHeight="1">
      <c r="AI175" s="98" t="s">
        <v>862</v>
      </c>
      <c r="AJ175" s="96" t="s">
        <v>1006</v>
      </c>
      <c r="AK175" s="100" t="s">
        <v>894</v>
      </c>
      <c r="AL175" s="100" t="s">
        <v>894</v>
      </c>
      <c r="AM175" s="100" t="s">
        <v>894</v>
      </c>
      <c r="AN175" s="100" t="s">
        <v>894</v>
      </c>
      <c r="AO175" s="100" t="s">
        <v>894</v>
      </c>
      <c r="AP175" s="100" t="s">
        <v>894</v>
      </c>
    </row>
    <row r="176" spans="35:42" ht="13.5" customHeight="1">
      <c r="AI176" s="98" t="s">
        <v>862</v>
      </c>
      <c r="AJ176" s="96" t="s">
        <v>1007</v>
      </c>
      <c r="AK176" s="99" t="s">
        <v>894</v>
      </c>
      <c r="AL176" s="99" t="s">
        <v>894</v>
      </c>
      <c r="AM176" s="99" t="s">
        <v>894</v>
      </c>
      <c r="AN176" s="99" t="s">
        <v>894</v>
      </c>
      <c r="AO176" s="99" t="s">
        <v>894</v>
      </c>
      <c r="AP176" s="99" t="s">
        <v>894</v>
      </c>
    </row>
    <row r="177" spans="35:42" ht="13.5" customHeight="1">
      <c r="AI177" s="98" t="s">
        <v>862</v>
      </c>
      <c r="AJ177" s="96" t="s">
        <v>1008</v>
      </c>
      <c r="AK177" s="100" t="s">
        <v>894</v>
      </c>
      <c r="AL177" s="100" t="s">
        <v>894</v>
      </c>
      <c r="AM177" s="100" t="s">
        <v>894</v>
      </c>
      <c r="AN177" s="100" t="s">
        <v>894</v>
      </c>
      <c r="AO177" s="100" t="s">
        <v>894</v>
      </c>
      <c r="AP177" s="100" t="s">
        <v>894</v>
      </c>
    </row>
    <row r="178" spans="35:42" ht="13.5" customHeight="1">
      <c r="AI178" s="98" t="s">
        <v>862</v>
      </c>
      <c r="AJ178" s="96" t="s">
        <v>1009</v>
      </c>
      <c r="AK178" s="99" t="s">
        <v>894</v>
      </c>
      <c r="AL178" s="99" t="s">
        <v>894</v>
      </c>
      <c r="AM178" s="99" t="s">
        <v>894</v>
      </c>
      <c r="AN178" s="99" t="s">
        <v>894</v>
      </c>
      <c r="AO178" s="99" t="s">
        <v>894</v>
      </c>
      <c r="AP178" s="99" t="s">
        <v>894</v>
      </c>
    </row>
    <row r="179" spans="35:42" ht="13.5" customHeight="1">
      <c r="AI179" s="98" t="s">
        <v>862</v>
      </c>
      <c r="AJ179" s="96" t="s">
        <v>1010</v>
      </c>
      <c r="AK179" s="100" t="s">
        <v>894</v>
      </c>
      <c r="AL179" s="100" t="s">
        <v>894</v>
      </c>
      <c r="AM179" s="100" t="s">
        <v>894</v>
      </c>
      <c r="AN179" s="100" t="s">
        <v>894</v>
      </c>
      <c r="AO179" s="100" t="s">
        <v>894</v>
      </c>
      <c r="AP179" s="100" t="s">
        <v>894</v>
      </c>
    </row>
    <row r="180" spans="35:42" ht="13.5" customHeight="1">
      <c r="AI180" s="98" t="s">
        <v>862</v>
      </c>
      <c r="AJ180" s="96" t="s">
        <v>1011</v>
      </c>
      <c r="AK180" s="99" t="s">
        <v>894</v>
      </c>
      <c r="AL180" s="99" t="s">
        <v>894</v>
      </c>
      <c r="AM180" s="99" t="s">
        <v>894</v>
      </c>
      <c r="AN180" s="99" t="s">
        <v>894</v>
      </c>
      <c r="AO180" s="99" t="s">
        <v>894</v>
      </c>
      <c r="AP180" s="99" t="s">
        <v>894</v>
      </c>
    </row>
    <row r="181" spans="35:42" ht="13.5" customHeight="1">
      <c r="AI181" s="98" t="s">
        <v>862</v>
      </c>
      <c r="AJ181" s="96" t="s">
        <v>1012</v>
      </c>
      <c r="AK181" s="100" t="s">
        <v>894</v>
      </c>
      <c r="AL181" s="100" t="s">
        <v>894</v>
      </c>
      <c r="AM181" s="100" t="s">
        <v>894</v>
      </c>
      <c r="AN181" s="100" t="s">
        <v>894</v>
      </c>
      <c r="AO181" s="100" t="s">
        <v>894</v>
      </c>
      <c r="AP181" s="100" t="s">
        <v>894</v>
      </c>
    </row>
    <row r="182" spans="35:42" ht="13.5" customHeight="1">
      <c r="AI182" s="98" t="s">
        <v>862</v>
      </c>
      <c r="AJ182" s="96" t="s">
        <v>1013</v>
      </c>
      <c r="AK182" s="99" t="s">
        <v>894</v>
      </c>
      <c r="AL182" s="99" t="s">
        <v>894</v>
      </c>
      <c r="AM182" s="99" t="s">
        <v>894</v>
      </c>
      <c r="AN182" s="99" t="s">
        <v>894</v>
      </c>
      <c r="AO182" s="99" t="s">
        <v>894</v>
      </c>
      <c r="AP182" s="99" t="s">
        <v>894</v>
      </c>
    </row>
    <row r="183" spans="35:42" ht="13.5" customHeight="1">
      <c r="AI183" s="98" t="s">
        <v>862</v>
      </c>
      <c r="AJ183" s="96" t="s">
        <v>1014</v>
      </c>
      <c r="AK183" s="100" t="s">
        <v>894</v>
      </c>
      <c r="AL183" s="100" t="s">
        <v>894</v>
      </c>
      <c r="AM183" s="100" t="s">
        <v>894</v>
      </c>
      <c r="AN183" s="100" t="s">
        <v>894</v>
      </c>
      <c r="AO183" s="100" t="s">
        <v>894</v>
      </c>
      <c r="AP183" s="100" t="s">
        <v>894</v>
      </c>
    </row>
    <row r="184" spans="35:42" ht="13.5" customHeight="1">
      <c r="AI184" s="98" t="s">
        <v>862</v>
      </c>
      <c r="AJ184" s="96" t="s">
        <v>1015</v>
      </c>
      <c r="AK184" s="99" t="s">
        <v>894</v>
      </c>
      <c r="AL184" s="99" t="s">
        <v>894</v>
      </c>
      <c r="AM184" s="99" t="s">
        <v>894</v>
      </c>
      <c r="AN184" s="99" t="s">
        <v>894</v>
      </c>
      <c r="AO184" s="99" t="s">
        <v>894</v>
      </c>
      <c r="AP184" s="99" t="s">
        <v>894</v>
      </c>
    </row>
    <row r="185" spans="35:42" ht="13.5" customHeight="1">
      <c r="AI185" s="98" t="s">
        <v>862</v>
      </c>
      <c r="AJ185" s="96" t="s">
        <v>1016</v>
      </c>
      <c r="AK185" s="100" t="s">
        <v>894</v>
      </c>
      <c r="AL185" s="100" t="s">
        <v>894</v>
      </c>
      <c r="AM185" s="100" t="s">
        <v>894</v>
      </c>
      <c r="AN185" s="100" t="s">
        <v>894</v>
      </c>
      <c r="AO185" s="100" t="s">
        <v>894</v>
      </c>
      <c r="AP185" s="100" t="s">
        <v>894</v>
      </c>
    </row>
    <row r="186" spans="35:42" ht="13.5" customHeight="1">
      <c r="AI186" s="98" t="s">
        <v>862</v>
      </c>
      <c r="AJ186" s="96" t="s">
        <v>1017</v>
      </c>
      <c r="AK186" s="99" t="s">
        <v>894</v>
      </c>
      <c r="AL186" s="99" t="s">
        <v>894</v>
      </c>
      <c r="AM186" s="99" t="s">
        <v>894</v>
      </c>
      <c r="AN186" s="99" t="s">
        <v>894</v>
      </c>
      <c r="AO186" s="99" t="s">
        <v>894</v>
      </c>
      <c r="AP186" s="99" t="s">
        <v>894</v>
      </c>
    </row>
    <row r="187" spans="35:42" ht="13.5" customHeight="1">
      <c r="AI187" s="98" t="s">
        <v>862</v>
      </c>
      <c r="AJ187" s="96" t="s">
        <v>1018</v>
      </c>
      <c r="AK187" s="100" t="s">
        <v>894</v>
      </c>
      <c r="AL187" s="100" t="s">
        <v>894</v>
      </c>
      <c r="AM187" s="100" t="s">
        <v>894</v>
      </c>
      <c r="AN187" s="100" t="s">
        <v>894</v>
      </c>
      <c r="AO187" s="100" t="s">
        <v>894</v>
      </c>
      <c r="AP187" s="100" t="s">
        <v>894</v>
      </c>
    </row>
    <row r="188" spans="35:42" ht="13.5" customHeight="1">
      <c r="AI188" s="98" t="s">
        <v>862</v>
      </c>
      <c r="AJ188" s="96" t="s">
        <v>1019</v>
      </c>
      <c r="AK188" s="99" t="s">
        <v>894</v>
      </c>
      <c r="AL188" s="99" t="s">
        <v>894</v>
      </c>
      <c r="AM188" s="99" t="s">
        <v>894</v>
      </c>
      <c r="AN188" s="99" t="s">
        <v>894</v>
      </c>
      <c r="AO188" s="99" t="s">
        <v>894</v>
      </c>
      <c r="AP188" s="99" t="s">
        <v>894</v>
      </c>
    </row>
    <row r="189" spans="35:42" ht="13.5" customHeight="1">
      <c r="AI189" s="98" t="s">
        <v>862</v>
      </c>
      <c r="AJ189" s="96" t="s">
        <v>1020</v>
      </c>
      <c r="AK189" s="100" t="s">
        <v>894</v>
      </c>
      <c r="AL189" s="100" t="s">
        <v>894</v>
      </c>
      <c r="AM189" s="100" t="s">
        <v>894</v>
      </c>
      <c r="AN189" s="100" t="s">
        <v>894</v>
      </c>
      <c r="AO189" s="100" t="s">
        <v>894</v>
      </c>
      <c r="AP189" s="100" t="s">
        <v>894</v>
      </c>
    </row>
    <row r="190" spans="35:42" ht="13.5" customHeight="1">
      <c r="AI190" s="98" t="s">
        <v>862</v>
      </c>
      <c r="AJ190" s="96" t="s">
        <v>1021</v>
      </c>
      <c r="AK190" s="99" t="s">
        <v>894</v>
      </c>
      <c r="AL190" s="99" t="s">
        <v>894</v>
      </c>
      <c r="AM190" s="99" t="s">
        <v>894</v>
      </c>
      <c r="AN190" s="99" t="s">
        <v>894</v>
      </c>
      <c r="AO190" s="99" t="s">
        <v>894</v>
      </c>
      <c r="AP190" s="99" t="s">
        <v>894</v>
      </c>
    </row>
    <row r="191" spans="35:42" ht="13.5" customHeight="1">
      <c r="AI191" s="98" t="s">
        <v>862</v>
      </c>
      <c r="AJ191" s="96" t="s">
        <v>1022</v>
      </c>
      <c r="AK191" s="100" t="s">
        <v>894</v>
      </c>
      <c r="AL191" s="100" t="s">
        <v>894</v>
      </c>
      <c r="AM191" s="100" t="s">
        <v>894</v>
      </c>
      <c r="AN191" s="100" t="s">
        <v>894</v>
      </c>
      <c r="AO191" s="100" t="s">
        <v>894</v>
      </c>
      <c r="AP191" s="100" t="s">
        <v>894</v>
      </c>
    </row>
    <row r="192" spans="35:42" ht="13.5" customHeight="1">
      <c r="AI192" s="98" t="s">
        <v>862</v>
      </c>
      <c r="AJ192" s="96" t="s">
        <v>1023</v>
      </c>
      <c r="AK192" s="99" t="s">
        <v>894</v>
      </c>
      <c r="AL192" s="99" t="s">
        <v>894</v>
      </c>
      <c r="AM192" s="99" t="s">
        <v>894</v>
      </c>
      <c r="AN192" s="99" t="s">
        <v>894</v>
      </c>
      <c r="AO192" s="99" t="s">
        <v>894</v>
      </c>
      <c r="AP192" s="99" t="s">
        <v>894</v>
      </c>
    </row>
    <row r="193" spans="35:42" ht="13.5" customHeight="1">
      <c r="AI193" s="98" t="s">
        <v>862</v>
      </c>
      <c r="AJ193" s="96" t="s">
        <v>1024</v>
      </c>
      <c r="AK193" s="100" t="s">
        <v>894</v>
      </c>
      <c r="AL193" s="100" t="s">
        <v>894</v>
      </c>
      <c r="AM193" s="100" t="s">
        <v>894</v>
      </c>
      <c r="AN193" s="100" t="s">
        <v>894</v>
      </c>
      <c r="AO193" s="100" t="s">
        <v>894</v>
      </c>
      <c r="AP193" s="100" t="s">
        <v>894</v>
      </c>
    </row>
    <row r="194" spans="35:42" ht="13.5" customHeight="1">
      <c r="AI194" s="98" t="s">
        <v>862</v>
      </c>
      <c r="AJ194" s="96" t="s">
        <v>1025</v>
      </c>
      <c r="AK194" s="99" t="s">
        <v>894</v>
      </c>
      <c r="AL194" s="99" t="s">
        <v>894</v>
      </c>
      <c r="AM194" s="99" t="s">
        <v>894</v>
      </c>
      <c r="AN194" s="99" t="s">
        <v>894</v>
      </c>
      <c r="AO194" s="99" t="s">
        <v>894</v>
      </c>
      <c r="AP194" s="99" t="s">
        <v>894</v>
      </c>
    </row>
    <row r="195" spans="35:42" ht="13.5" customHeight="1">
      <c r="AI195" s="98" t="s">
        <v>862</v>
      </c>
      <c r="AJ195" s="96" t="s">
        <v>1026</v>
      </c>
      <c r="AK195" s="100" t="s">
        <v>894</v>
      </c>
      <c r="AL195" s="100" t="s">
        <v>894</v>
      </c>
      <c r="AM195" s="100" t="s">
        <v>894</v>
      </c>
      <c r="AN195" s="100" t="s">
        <v>894</v>
      </c>
      <c r="AO195" s="100" t="s">
        <v>894</v>
      </c>
      <c r="AP195" s="100" t="s">
        <v>894</v>
      </c>
    </row>
    <row r="196" spans="35:42" ht="13.5" customHeight="1">
      <c r="AI196" s="98" t="s">
        <v>862</v>
      </c>
      <c r="AJ196" s="96" t="s">
        <v>1027</v>
      </c>
      <c r="AK196" s="99" t="s">
        <v>894</v>
      </c>
      <c r="AL196" s="99" t="s">
        <v>894</v>
      </c>
      <c r="AM196" s="99" t="s">
        <v>894</v>
      </c>
      <c r="AN196" s="99" t="s">
        <v>894</v>
      </c>
      <c r="AO196" s="99" t="s">
        <v>894</v>
      </c>
      <c r="AP196" s="99" t="s">
        <v>894</v>
      </c>
    </row>
    <row r="197" spans="35:42" ht="13.5" customHeight="1">
      <c r="AI197" s="98" t="s">
        <v>862</v>
      </c>
      <c r="AJ197" s="96" t="s">
        <v>1028</v>
      </c>
      <c r="AK197" s="100" t="s">
        <v>894</v>
      </c>
      <c r="AL197" s="100" t="s">
        <v>894</v>
      </c>
      <c r="AM197" s="100" t="s">
        <v>894</v>
      </c>
      <c r="AN197" s="100" t="s">
        <v>894</v>
      </c>
      <c r="AO197" s="100" t="s">
        <v>894</v>
      </c>
      <c r="AP197" s="100" t="s">
        <v>894</v>
      </c>
    </row>
  </sheetData>
  <mergeCells count="224">
    <mergeCell ref="A57:C57"/>
    <mergeCell ref="D57:AF57"/>
    <mergeCell ref="A58:C58"/>
    <mergeCell ref="D58:F58"/>
    <mergeCell ref="G58:O58"/>
    <mergeCell ref="P58:U58"/>
    <mergeCell ref="V58:AF58"/>
    <mergeCell ref="N53:AC54"/>
    <mergeCell ref="AD53:AF54"/>
    <mergeCell ref="H54:I54"/>
    <mergeCell ref="K54:L54"/>
    <mergeCell ref="A56:C56"/>
    <mergeCell ref="D56:AF56"/>
    <mergeCell ref="A53:B54"/>
    <mergeCell ref="C53:C54"/>
    <mergeCell ref="D53:E54"/>
    <mergeCell ref="F53:F54"/>
    <mergeCell ref="G53:G54"/>
    <mergeCell ref="H53:M53"/>
    <mergeCell ref="N50:AC51"/>
    <mergeCell ref="AD50:AF51"/>
    <mergeCell ref="AG50:AK51"/>
    <mergeCell ref="H51:I51"/>
    <mergeCell ref="K51:L51"/>
    <mergeCell ref="A52:AF52"/>
    <mergeCell ref="N48:AC49"/>
    <mergeCell ref="AD48:AF49"/>
    <mergeCell ref="H49:I49"/>
    <mergeCell ref="K49:L49"/>
    <mergeCell ref="A50:B51"/>
    <mergeCell ref="C50:C51"/>
    <mergeCell ref="D50:E51"/>
    <mergeCell ref="F50:F51"/>
    <mergeCell ref="G50:G51"/>
    <mergeCell ref="H50:M50"/>
    <mergeCell ref="N46:AC47"/>
    <mergeCell ref="AD46:AF47"/>
    <mergeCell ref="H47:I47"/>
    <mergeCell ref="K47:L47"/>
    <mergeCell ref="A48:B49"/>
    <mergeCell ref="C48:C49"/>
    <mergeCell ref="D48:E49"/>
    <mergeCell ref="F48:F49"/>
    <mergeCell ref="G48:G49"/>
    <mergeCell ref="H48:M48"/>
    <mergeCell ref="A46:B47"/>
    <mergeCell ref="C46:C47"/>
    <mergeCell ref="D46:E47"/>
    <mergeCell ref="F46:F47"/>
    <mergeCell ref="G46:G47"/>
    <mergeCell ref="H46:M46"/>
    <mergeCell ref="N44:AC45"/>
    <mergeCell ref="AD44:AF45"/>
    <mergeCell ref="AH44:AH45"/>
    <mergeCell ref="H45:I45"/>
    <mergeCell ref="K45:L45"/>
    <mergeCell ref="H42:M42"/>
    <mergeCell ref="N42:AC43"/>
    <mergeCell ref="AD42:AF43"/>
    <mergeCell ref="H43:I43"/>
    <mergeCell ref="K43:L43"/>
    <mergeCell ref="N40:AC41"/>
    <mergeCell ref="AD40:AF41"/>
    <mergeCell ref="H41:I41"/>
    <mergeCell ref="K41:L41"/>
    <mergeCell ref="A42:B43"/>
    <mergeCell ref="C42:C43"/>
    <mergeCell ref="D42:E43"/>
    <mergeCell ref="F42:F43"/>
    <mergeCell ref="G42:G43"/>
    <mergeCell ref="A40:B41"/>
    <mergeCell ref="C40:C41"/>
    <mergeCell ref="D40:E41"/>
    <mergeCell ref="F40:F41"/>
    <mergeCell ref="G40:G41"/>
    <mergeCell ref="A44:B45"/>
    <mergeCell ref="C44:C45"/>
    <mergeCell ref="D44:E45"/>
    <mergeCell ref="F44:F45"/>
    <mergeCell ref="G44:G45"/>
    <mergeCell ref="K37:L37"/>
    <mergeCell ref="A38:B39"/>
    <mergeCell ref="C38:C39"/>
    <mergeCell ref="D38:E39"/>
    <mergeCell ref="F38:F39"/>
    <mergeCell ref="G38:G39"/>
    <mergeCell ref="H38:M38"/>
    <mergeCell ref="H40:M40"/>
    <mergeCell ref="H44:M44"/>
    <mergeCell ref="N38:AC39"/>
    <mergeCell ref="AD38:AF39"/>
    <mergeCell ref="H39:I39"/>
    <mergeCell ref="K39:L39"/>
    <mergeCell ref="AD31:AE31"/>
    <mergeCell ref="A35:F35"/>
    <mergeCell ref="H35:M35"/>
    <mergeCell ref="N35:AC35"/>
    <mergeCell ref="AD35:AF35"/>
    <mergeCell ref="A36:B37"/>
    <mergeCell ref="C36:C37"/>
    <mergeCell ref="D36:E37"/>
    <mergeCell ref="F36:F37"/>
    <mergeCell ref="G36:G37"/>
    <mergeCell ref="A30:C31"/>
    <mergeCell ref="D30:G30"/>
    <mergeCell ref="H30:S30"/>
    <mergeCell ref="T30:W30"/>
    <mergeCell ref="X30:AF30"/>
    <mergeCell ref="D31:G31"/>
    <mergeCell ref="H31:S31"/>
    <mergeCell ref="T31:W31"/>
    <mergeCell ref="X31:Y31"/>
    <mergeCell ref="AA31:AB31"/>
    <mergeCell ref="H36:M36"/>
    <mergeCell ref="N36:AC37"/>
    <mergeCell ref="AD36:AF37"/>
    <mergeCell ref="H37:I37"/>
    <mergeCell ref="A28:C29"/>
    <mergeCell ref="D28:V28"/>
    <mergeCell ref="W28:X28"/>
    <mergeCell ref="Z28:AA28"/>
    <mergeCell ref="AC28:AF28"/>
    <mergeCell ref="D29:V29"/>
    <mergeCell ref="W29:X29"/>
    <mergeCell ref="Z29:AA29"/>
    <mergeCell ref="AC29:AF29"/>
    <mergeCell ref="A26:C27"/>
    <mergeCell ref="D26:V26"/>
    <mergeCell ref="W26:X26"/>
    <mergeCell ref="Z26:AA26"/>
    <mergeCell ref="AC26:AF26"/>
    <mergeCell ref="D27:V27"/>
    <mergeCell ref="W27:X27"/>
    <mergeCell ref="Z27:AA27"/>
    <mergeCell ref="AC27:AF27"/>
    <mergeCell ref="A24:C25"/>
    <mergeCell ref="D24:V24"/>
    <mergeCell ref="W24:X24"/>
    <mergeCell ref="Z24:AA24"/>
    <mergeCell ref="AC24:AF24"/>
    <mergeCell ref="D25:V25"/>
    <mergeCell ref="W25:X25"/>
    <mergeCell ref="Z25:AA25"/>
    <mergeCell ref="AC25:AF25"/>
    <mergeCell ref="A22:C23"/>
    <mergeCell ref="D22:V22"/>
    <mergeCell ref="W22:X22"/>
    <mergeCell ref="Z22:AA22"/>
    <mergeCell ref="AC22:AF22"/>
    <mergeCell ref="D23:V23"/>
    <mergeCell ref="W23:X23"/>
    <mergeCell ref="Z23:AA23"/>
    <mergeCell ref="AC23:AF23"/>
    <mergeCell ref="A20:C21"/>
    <mergeCell ref="D20:V20"/>
    <mergeCell ref="W20:X20"/>
    <mergeCell ref="Z20:AA20"/>
    <mergeCell ref="AC20:AF20"/>
    <mergeCell ref="D21:V21"/>
    <mergeCell ref="W21:X21"/>
    <mergeCell ref="Z21:AA21"/>
    <mergeCell ref="AC21:AF21"/>
    <mergeCell ref="A18:C19"/>
    <mergeCell ref="D18:V19"/>
    <mergeCell ref="W18:X18"/>
    <mergeCell ref="Z18:AA18"/>
    <mergeCell ref="AC18:AF18"/>
    <mergeCell ref="W19:X19"/>
    <mergeCell ref="Z19:AA19"/>
    <mergeCell ref="AC19:AF19"/>
    <mergeCell ref="X12:AF13"/>
    <mergeCell ref="D13:S13"/>
    <mergeCell ref="A14:C14"/>
    <mergeCell ref="D14:S14"/>
    <mergeCell ref="T14:W14"/>
    <mergeCell ref="X14:Y14"/>
    <mergeCell ref="AA14:AB14"/>
    <mergeCell ref="AD14:AE14"/>
    <mergeCell ref="M10:N10"/>
    <mergeCell ref="P10:Q10"/>
    <mergeCell ref="R10:S10"/>
    <mergeCell ref="T10:AA10"/>
    <mergeCell ref="A11:C13"/>
    <mergeCell ref="E11:H11"/>
    <mergeCell ref="I11:S11"/>
    <mergeCell ref="T11:Y11"/>
    <mergeCell ref="Z11:AA11"/>
    <mergeCell ref="D12:S12"/>
    <mergeCell ref="T12:W13"/>
    <mergeCell ref="A6:C6"/>
    <mergeCell ref="D6:K6"/>
    <mergeCell ref="L6:S6"/>
    <mergeCell ref="T6:U6"/>
    <mergeCell ref="V6:AA6"/>
    <mergeCell ref="AB6:AF11"/>
    <mergeCell ref="A7:C7"/>
    <mergeCell ref="D7:K7"/>
    <mergeCell ref="L7:S7"/>
    <mergeCell ref="T7:U7"/>
    <mergeCell ref="V7:AA7"/>
    <mergeCell ref="A8:C8"/>
    <mergeCell ref="D8:K8"/>
    <mergeCell ref="L8:S8"/>
    <mergeCell ref="T8:U8"/>
    <mergeCell ref="V8:AA8"/>
    <mergeCell ref="A9:C9"/>
    <mergeCell ref="D9:K9"/>
    <mergeCell ref="L9:S9"/>
    <mergeCell ref="T9:AA9"/>
    <mergeCell ref="A10:C10"/>
    <mergeCell ref="D10:E10"/>
    <mergeCell ref="G10:H10"/>
    <mergeCell ref="J10:K10"/>
    <mergeCell ref="AF1:AG2"/>
    <mergeCell ref="A2:AE2"/>
    <mergeCell ref="V3:W3"/>
    <mergeCell ref="Y3:Z3"/>
    <mergeCell ref="AB3:AC3"/>
    <mergeCell ref="AE3:AF3"/>
    <mergeCell ref="T4:V4"/>
    <mergeCell ref="W4:AF4"/>
    <mergeCell ref="A5:S5"/>
    <mergeCell ref="T5:V5"/>
    <mergeCell ref="W5:AF5"/>
  </mergeCells>
  <phoneticPr fontId="19"/>
  <dataValidations count="21">
    <dataValidation type="list" allowBlank="1" showInputMessage="1" showErrorMessage="1" sqref="W5:AF5" xr:uid="{51D143A1-4E6F-4D50-A222-000759002D8B}">
      <formula1>INDIRECT("研究所テーブル["&amp;W4&amp;"]")</formula1>
    </dataValidation>
    <dataValidation type="list" allowBlank="1" showInputMessage="1" showErrorMessage="1" sqref="W4:AF4" xr:uid="{E532209A-98C5-43D6-8C93-7149B0EB5D05}">
      <formula1>INDIRECT("研究所テーブル[#見出し]")</formula1>
    </dataValidation>
    <dataValidation type="list" errorStyle="information" allowBlank="1" showInputMessage="1" showErrorMessage="1" error="選択肢にない場合は直接入力してください" sqref="A22:C27" xr:uid="{B4E805F8-097E-4E25-82D1-176C7A51B739}">
      <formula1>"選択してください,大学,大学院（修士）,大学院（博士）"</formula1>
    </dataValidation>
    <dataValidation type="list" errorStyle="information" allowBlank="1" showInputMessage="1" showErrorMessage="1" error="選択肢にない場合は直接入力してください" sqref="A20:C21 A28:C29" xr:uid="{E6B2BBC6-0B11-4F2E-AB8E-CB91CEAC1BC7}">
      <formula1>"大学,大学院（修士）,大学院（博士）"</formula1>
    </dataValidation>
    <dataValidation type="whole" imeMode="halfAlpha" allowBlank="1" showInputMessage="1" showErrorMessage="1" sqref="AD31:AE31 AD14:AE14" xr:uid="{29781FE6-A82D-498C-956E-F81CDC5986E9}">
      <formula1>1</formula1>
      <formula2>31</formula2>
    </dataValidation>
    <dataValidation type="whole" imeMode="halfAlpha" allowBlank="1" showInputMessage="1" showErrorMessage="1" sqref="K45:L45 D53:E54 AA14:AB14 K37:L37 K39:L39 K41:L41 K43:L43 K54:L54 Z18:AA29 AA31:AB31 K47:L47 K49:L49 K51:L51 D36:E51" xr:uid="{549F9C33-6580-412B-B0DB-8891524BE645}">
      <formula1>1</formula1>
      <formula2>12</formula2>
    </dataValidation>
    <dataValidation type="whole" imeMode="halfAlpha" allowBlank="1" showInputMessage="1" showErrorMessage="1" sqref="H45:I45 A53:B54 X14:Y14 H37:I37 H39:I39 H41:I41 H43:I43 H54:I54 W18:X29 X31:Y31 H47:I47 H49:I49 H51:I51 A36:B51" xr:uid="{4515EC8F-78ED-4629-9ED2-017CE2DE95FC}">
      <formula1>1900</formula1>
      <formula2>2030</formula2>
    </dataValidation>
    <dataValidation type="list" allowBlank="1" showInputMessage="1" showErrorMessage="1" sqref="AC18:AF18" xr:uid="{9ED7AB6A-FF0F-4666-BA96-D9CA2D408FAB}">
      <formula1>"選択してください,入学"</formula1>
    </dataValidation>
    <dataValidation type="list" allowBlank="1" showInputMessage="1" showErrorMessage="1" sqref="AD53:AF54 AD36:AF51" xr:uid="{78D7BA31-3B68-43C8-BCE0-A8AD69689FB8}">
      <formula1>"選択してください,常勤,非常勤"</formula1>
    </dataValidation>
    <dataValidation type="list" allowBlank="1" showInputMessage="1" showErrorMessage="1" sqref="H42:M42 H36:M36 H44:M44 H38:M38 H40:M40 H46:M46 H48:M48 H50:M50 H53:M53" xr:uid="{7FFD2F62-A955-42D5-964F-73ABF8397D73}">
      <formula1>"選択してください,現在に至る,終了(退職)(予定)"</formula1>
    </dataValidation>
    <dataValidation type="whole" allowBlank="1" showInputMessage="1" showErrorMessage="1" sqref="J10:K10 AB3:AC3" xr:uid="{82B3C580-EA76-4419-8CED-2626B5C3780A}">
      <formula1>1</formula1>
      <formula2>31</formula2>
    </dataValidation>
    <dataValidation type="whole" allowBlank="1" showInputMessage="1" showErrorMessage="1" sqref="D10:E10 V3:W3" xr:uid="{D81684AB-1823-4487-8A39-00B85CE6F443}">
      <formula1>1900</formula1>
      <formula2>2030</formula2>
    </dataValidation>
    <dataValidation type="list" allowBlank="1" showInputMessage="1" showErrorMessage="1" sqref="AC29:AF29" xr:uid="{8A6D14FE-614C-4FE3-A12F-7D70C3736129}">
      <formula1>"選択してください,修了,退学(満期),退学(中途),在学中"</formula1>
    </dataValidation>
    <dataValidation type="list" allowBlank="1" showInputMessage="1" showErrorMessage="1" sqref="AC27:AF27" xr:uid="{66DEB268-BF4E-4929-9D52-C603DE909DCB}">
      <formula1>"選択してください,修了,退学,在学中"</formula1>
    </dataValidation>
    <dataValidation type="list" allowBlank="1" showInputMessage="1" showErrorMessage="1" sqref="AC21:AF21" xr:uid="{068E0A07-5D3D-42EA-90F9-39192A41D866}">
      <formula1>"選択してください,卒業,退学"</formula1>
    </dataValidation>
    <dataValidation type="list" allowBlank="1" showInputMessage="1" showErrorMessage="1" sqref="AC25:AF25 AC23:AF23" xr:uid="{332EE199-7387-4669-80A3-7C83398DB027}">
      <formula1>"選択してください,卒業,修了,退学"</formula1>
    </dataValidation>
    <dataValidation type="list" allowBlank="1" showInputMessage="1" showErrorMessage="1" sqref="AC28:AF28 AC20:AF20 AC22:AF22 AC24:AF24 AC26:AF26" xr:uid="{B1926606-00EE-44EC-A63E-C5F14B82DD56}">
      <formula1>"選択してください,入学,編入学"</formula1>
    </dataValidation>
    <dataValidation type="list" allowBlank="1" showInputMessage="1" showErrorMessage="1" sqref="AC19:AF19" xr:uid="{69304D65-D3C1-4723-8053-A94C426846CB}">
      <formula1>"選択してください,卒業"</formula1>
    </dataValidation>
    <dataValidation type="list" allowBlank="1" showInputMessage="1" showErrorMessage="1" sqref="X30:AF30" xr:uid="{1891EB78-2D98-4118-BBC1-C900706133B4}">
      <formula1>"選択してください(博士学位取得者),課程,論文"</formula1>
    </dataValidation>
    <dataValidation type="whole" allowBlank="1" showInputMessage="1" showErrorMessage="1" sqref="G10:H10 Y3:Z3" xr:uid="{E40E23D2-ECF2-4C54-868C-D58E546AA7A8}">
      <formula1>1</formula1>
      <formula2>12</formula2>
    </dataValidation>
    <dataValidation type="list" allowBlank="1" showInputMessage="1" showErrorMessage="1" sqref="Z11:AA11" xr:uid="{91DA5987-5B99-45FC-8DCA-0804709CFA4A}">
      <formula1>"選択してください(外国籍のみ),有り,無し"</formula1>
    </dataValidation>
  </dataValidations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86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学位一覧に存在しない場合は直接ご入力ください" xr:uid="{116ECA06-DFC2-49E7-81A7-73D13A75B67D}">
          <x14:formula1>
            <xm:f>学位一覧!$A$3:$A$218</xm:f>
          </x14:formula1>
          <xm:sqref>H30:S30</xm:sqref>
        </x14:dataValidation>
        <x14:dataValidation type="list" allowBlank="1" showInputMessage="1" showErrorMessage="1" xr:uid="{0EA31BC2-7512-4063-A2D1-E06D93659396}">
          <x14:formula1>
            <xm:f>専門分野一覧!$B$4:$B$286</xm:f>
          </x14:formula1>
          <xm:sqref>D56</xm:sqref>
        </x14:dataValidation>
        <x14:dataValidation type="list" allowBlank="1" showInputMessage="1" showErrorMessage="1" xr:uid="{1F3EB2D0-A924-45C4-97DA-633EF07CCC84}">
          <x14:formula1>
            <xm:f>在留資格一覧!$A$1:$A$28</xm:f>
          </x14:formula1>
          <xm:sqref>X12</xm:sqref>
        </x14:dataValidation>
        <x14:dataValidation type="list" allowBlank="1" showInputMessage="1" showErrorMessage="1" xr:uid="{D7D86C88-926E-4A51-A365-200F12677825}">
          <x14:formula1>
            <xm:f>事務所利用シート!$O$1:$O$3</xm:f>
          </x14:formula1>
          <xm:sqref>R10:S10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F1C9-E7B9-4FCA-83FF-7D669E0351AA}">
  <sheetPr>
    <tabColor rgb="FFFFFF00"/>
    <pageSetUpPr autoPageBreaks="0"/>
  </sheetPr>
  <dimension ref="A1:AI56"/>
  <sheetViews>
    <sheetView zoomScaleNormal="100" zoomScaleSheetLayoutView="100" workbookViewId="0">
      <selection sqref="A1:AF1"/>
    </sheetView>
  </sheetViews>
  <sheetFormatPr defaultColWidth="8.9140625" defaultRowHeight="13.5"/>
  <cols>
    <col min="1" max="55" width="2.4140625" style="1" customWidth="1"/>
    <col min="56" max="16384" width="8.9140625" style="1"/>
  </cols>
  <sheetData>
    <row r="1" spans="1:35" ht="23.5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</row>
    <row r="2" spans="1:35">
      <c r="A2" s="3" t="s">
        <v>469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6" t="s">
        <v>23</v>
      </c>
      <c r="V2" s="344">
        <v>2020</v>
      </c>
      <c r="W2" s="344"/>
      <c r="X2" s="57" t="s">
        <v>7</v>
      </c>
      <c r="Y2" s="344">
        <v>4</v>
      </c>
      <c r="Z2" s="344"/>
      <c r="AA2" s="57" t="s">
        <v>8</v>
      </c>
      <c r="AB2" s="344">
        <v>10</v>
      </c>
      <c r="AC2" s="344"/>
      <c r="AD2" s="57" t="s">
        <v>9</v>
      </c>
      <c r="AE2" s="345" t="s">
        <v>24</v>
      </c>
      <c r="AF2" s="345"/>
      <c r="AI2" s="9"/>
    </row>
    <row r="3" spans="1:35" ht="14" thickBot="1">
      <c r="A3" s="3" t="s">
        <v>470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0"/>
      <c r="W3" s="20"/>
      <c r="X3" s="19"/>
      <c r="Y3" s="20"/>
      <c r="Z3" s="20"/>
      <c r="AA3" s="19"/>
      <c r="AB3" s="20"/>
      <c r="AC3" s="20"/>
      <c r="AD3" s="19"/>
      <c r="AE3" s="21"/>
      <c r="AF3" s="21"/>
      <c r="AI3" s="9"/>
    </row>
    <row r="4" spans="1:35" ht="14.25" customHeight="1">
      <c r="A4" s="346"/>
      <c r="B4" s="347"/>
      <c r="C4" s="348"/>
      <c r="D4" s="349" t="s">
        <v>2</v>
      </c>
      <c r="E4" s="349"/>
      <c r="F4" s="349"/>
      <c r="G4" s="349"/>
      <c r="H4" s="349"/>
      <c r="I4" s="349"/>
      <c r="J4" s="349"/>
      <c r="K4" s="349"/>
      <c r="L4" s="349" t="s">
        <v>11</v>
      </c>
      <c r="M4" s="349"/>
      <c r="N4" s="349"/>
      <c r="O4" s="349"/>
      <c r="P4" s="349"/>
      <c r="Q4" s="349"/>
      <c r="R4" s="349"/>
      <c r="S4" s="349"/>
      <c r="T4" s="349" t="s">
        <v>20</v>
      </c>
      <c r="U4" s="349"/>
      <c r="V4" s="350" t="s">
        <v>52</v>
      </c>
      <c r="W4" s="350"/>
      <c r="X4" s="350"/>
      <c r="Y4" s="350"/>
      <c r="Z4" s="350"/>
      <c r="AA4" s="350"/>
      <c r="AB4" s="354" t="s">
        <v>40</v>
      </c>
      <c r="AC4" s="355"/>
      <c r="AD4" s="355"/>
      <c r="AE4" s="355"/>
      <c r="AF4" s="356"/>
    </row>
    <row r="5" spans="1:35">
      <c r="A5" s="337" t="s">
        <v>5</v>
      </c>
      <c r="B5" s="263"/>
      <c r="C5" s="264"/>
      <c r="D5" s="338" t="s">
        <v>522</v>
      </c>
      <c r="E5" s="338"/>
      <c r="F5" s="338"/>
      <c r="G5" s="338"/>
      <c r="H5" s="338"/>
      <c r="I5" s="338"/>
      <c r="J5" s="338"/>
      <c r="K5" s="338"/>
      <c r="L5" s="338" t="s">
        <v>523</v>
      </c>
      <c r="M5" s="338"/>
      <c r="N5" s="338"/>
      <c r="O5" s="338"/>
      <c r="P5" s="338"/>
      <c r="Q5" s="338"/>
      <c r="R5" s="338"/>
      <c r="S5" s="338"/>
      <c r="T5" s="267" t="s">
        <v>13</v>
      </c>
      <c r="U5" s="267"/>
      <c r="V5" s="357" t="s">
        <v>527</v>
      </c>
      <c r="W5" s="357"/>
      <c r="X5" s="357"/>
      <c r="Y5" s="357"/>
      <c r="Z5" s="357"/>
      <c r="AA5" s="357"/>
      <c r="AB5" s="145"/>
      <c r="AC5" s="145"/>
      <c r="AD5" s="145"/>
      <c r="AE5" s="145"/>
      <c r="AF5" s="146"/>
    </row>
    <row r="6" spans="1:35" ht="15.5" customHeight="1">
      <c r="A6" s="337" t="s">
        <v>3</v>
      </c>
      <c r="B6" s="263"/>
      <c r="C6" s="264"/>
      <c r="D6" s="338" t="s">
        <v>495</v>
      </c>
      <c r="E6" s="338"/>
      <c r="F6" s="338"/>
      <c r="G6" s="338"/>
      <c r="H6" s="338"/>
      <c r="I6" s="338"/>
      <c r="J6" s="338"/>
      <c r="K6" s="338"/>
      <c r="L6" s="338" t="s">
        <v>521</v>
      </c>
      <c r="M6" s="338"/>
      <c r="N6" s="338"/>
      <c r="O6" s="338"/>
      <c r="P6" s="338"/>
      <c r="Q6" s="338"/>
      <c r="R6" s="338"/>
      <c r="S6" s="338"/>
      <c r="T6" s="267" t="s">
        <v>14</v>
      </c>
      <c r="U6" s="267"/>
      <c r="V6" s="357" t="s">
        <v>50</v>
      </c>
      <c r="W6" s="357"/>
      <c r="X6" s="357"/>
      <c r="Y6" s="357"/>
      <c r="Z6" s="357"/>
      <c r="AA6" s="357"/>
      <c r="AB6" s="145"/>
      <c r="AC6" s="145"/>
      <c r="AD6" s="145"/>
      <c r="AE6" s="145"/>
      <c r="AF6" s="146"/>
    </row>
    <row r="7" spans="1:35">
      <c r="A7" s="337" t="s">
        <v>1</v>
      </c>
      <c r="B7" s="263"/>
      <c r="C7" s="264"/>
      <c r="D7" s="338" t="s">
        <v>524</v>
      </c>
      <c r="E7" s="338"/>
      <c r="F7" s="338"/>
      <c r="G7" s="338"/>
      <c r="H7" s="338"/>
      <c r="I7" s="338"/>
      <c r="J7" s="338"/>
      <c r="K7" s="338"/>
      <c r="L7" s="338" t="s">
        <v>525</v>
      </c>
      <c r="M7" s="338"/>
      <c r="N7" s="338"/>
      <c r="O7" s="338"/>
      <c r="P7" s="338"/>
      <c r="Q7" s="338"/>
      <c r="R7" s="338"/>
      <c r="S7" s="338"/>
      <c r="T7" s="352" t="s">
        <v>12</v>
      </c>
      <c r="U7" s="352"/>
      <c r="V7" s="352"/>
      <c r="W7" s="352"/>
      <c r="X7" s="352"/>
      <c r="Y7" s="352"/>
      <c r="Z7" s="352"/>
      <c r="AA7" s="352"/>
      <c r="AB7" s="145"/>
      <c r="AC7" s="145"/>
      <c r="AD7" s="145"/>
      <c r="AE7" s="145"/>
      <c r="AF7" s="146"/>
    </row>
    <row r="8" spans="1:35">
      <c r="A8" s="337" t="s">
        <v>4</v>
      </c>
      <c r="B8" s="263"/>
      <c r="C8" s="264"/>
      <c r="D8" s="361">
        <v>1980</v>
      </c>
      <c r="E8" s="362"/>
      <c r="F8" s="22" t="s">
        <v>7</v>
      </c>
      <c r="G8" s="363">
        <v>1</v>
      </c>
      <c r="H8" s="363"/>
      <c r="I8" s="22" t="s">
        <v>8</v>
      </c>
      <c r="J8" s="364">
        <v>1</v>
      </c>
      <c r="K8" s="362"/>
      <c r="L8" s="23" t="s">
        <v>9</v>
      </c>
      <c r="M8" s="365">
        <f>DATEDIF(DATE($D$8,$G$8,$J$8),DATE($V$2,$Y$2,$AB$2),"Y")</f>
        <v>40</v>
      </c>
      <c r="N8" s="366"/>
      <c r="O8" s="4" t="s">
        <v>10</v>
      </c>
      <c r="P8" s="339" t="s">
        <v>6</v>
      </c>
      <c r="Q8" s="340"/>
      <c r="R8" s="341" t="s">
        <v>51</v>
      </c>
      <c r="S8" s="342"/>
      <c r="T8" s="343"/>
      <c r="U8" s="343"/>
      <c r="V8" s="343"/>
      <c r="W8" s="343"/>
      <c r="X8" s="343"/>
      <c r="Y8" s="343"/>
      <c r="Z8" s="343"/>
      <c r="AA8" s="343"/>
      <c r="AB8" s="145"/>
      <c r="AC8" s="145"/>
      <c r="AD8" s="145"/>
      <c r="AE8" s="145"/>
      <c r="AF8" s="146"/>
      <c r="AI8" s="9"/>
    </row>
    <row r="9" spans="1:35">
      <c r="A9" s="351" t="s">
        <v>15</v>
      </c>
      <c r="B9" s="267"/>
      <c r="C9" s="267"/>
      <c r="D9" s="59" t="s">
        <v>16</v>
      </c>
      <c r="E9" s="353" t="s">
        <v>476</v>
      </c>
      <c r="F9" s="353"/>
      <c r="G9" s="353"/>
      <c r="H9" s="353"/>
      <c r="I9" s="358"/>
      <c r="J9" s="359"/>
      <c r="K9" s="359"/>
      <c r="L9" s="359"/>
      <c r="M9" s="359"/>
      <c r="N9" s="359"/>
      <c r="O9" s="359"/>
      <c r="P9" s="359"/>
      <c r="Q9" s="359"/>
      <c r="R9" s="359"/>
      <c r="S9" s="360"/>
      <c r="T9" s="352" t="s">
        <v>21</v>
      </c>
      <c r="U9" s="352"/>
      <c r="V9" s="352"/>
      <c r="W9" s="352"/>
      <c r="X9" s="352"/>
      <c r="Y9" s="352"/>
      <c r="Z9" s="246" t="s">
        <v>49</v>
      </c>
      <c r="AA9" s="246"/>
      <c r="AB9" s="145"/>
      <c r="AC9" s="145"/>
      <c r="AD9" s="145"/>
      <c r="AE9" s="145"/>
      <c r="AF9" s="146"/>
    </row>
    <row r="10" spans="1:35">
      <c r="A10" s="351"/>
      <c r="B10" s="267"/>
      <c r="C10" s="267"/>
      <c r="D10" s="353" t="s">
        <v>53</v>
      </c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2" t="s">
        <v>18</v>
      </c>
      <c r="U10" s="352"/>
      <c r="V10" s="352"/>
      <c r="W10" s="352"/>
      <c r="X10" s="246" t="s">
        <v>48</v>
      </c>
      <c r="Y10" s="246"/>
      <c r="Z10" s="246"/>
      <c r="AA10" s="246"/>
      <c r="AB10" s="246"/>
      <c r="AC10" s="246"/>
      <c r="AD10" s="246"/>
      <c r="AE10" s="246"/>
      <c r="AF10" s="247"/>
    </row>
    <row r="11" spans="1:35" ht="14" thickBot="1">
      <c r="A11" s="382" t="s">
        <v>17</v>
      </c>
      <c r="B11" s="265"/>
      <c r="C11" s="266"/>
      <c r="D11" s="383" t="s">
        <v>526</v>
      </c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5" t="s">
        <v>19</v>
      </c>
      <c r="U11" s="385"/>
      <c r="V11" s="385"/>
      <c r="W11" s="385"/>
      <c r="X11" s="386">
        <v>2020</v>
      </c>
      <c r="Y11" s="387"/>
      <c r="Z11" s="6" t="s">
        <v>7</v>
      </c>
      <c r="AA11" s="388">
        <v>6</v>
      </c>
      <c r="AB11" s="388"/>
      <c r="AC11" s="6" t="s">
        <v>8</v>
      </c>
      <c r="AD11" s="389">
        <v>30</v>
      </c>
      <c r="AE11" s="387"/>
      <c r="AF11" s="7" t="s">
        <v>9</v>
      </c>
    </row>
    <row r="12" spans="1:35">
      <c r="A12" s="1" t="s">
        <v>22</v>
      </c>
    </row>
    <row r="14" spans="1:35" ht="22" thickBot="1">
      <c r="A14" s="5" t="s">
        <v>26</v>
      </c>
      <c r="B14" s="5"/>
      <c r="D14" s="1" t="s" ph="1">
        <v>25</v>
      </c>
    </row>
    <row r="15" spans="1:35">
      <c r="A15" s="367" t="s">
        <v>27</v>
      </c>
      <c r="B15" s="368"/>
      <c r="C15" s="368"/>
      <c r="D15" s="371" t="s">
        <v>528</v>
      </c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3"/>
      <c r="W15" s="377">
        <v>1995</v>
      </c>
      <c r="X15" s="377"/>
      <c r="Y15" s="24" t="s">
        <v>7</v>
      </c>
      <c r="Z15" s="377">
        <v>4</v>
      </c>
      <c r="AA15" s="377"/>
      <c r="AB15" s="24" t="s">
        <v>8</v>
      </c>
      <c r="AC15" s="378" t="s">
        <v>58</v>
      </c>
      <c r="AD15" s="379"/>
      <c r="AE15" s="379"/>
      <c r="AF15" s="380"/>
    </row>
    <row r="16" spans="1:35">
      <c r="A16" s="369"/>
      <c r="B16" s="370"/>
      <c r="C16" s="370"/>
      <c r="D16" s="374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6"/>
      <c r="W16" s="361">
        <v>1998</v>
      </c>
      <c r="X16" s="361"/>
      <c r="Y16" s="25" t="s">
        <v>7</v>
      </c>
      <c r="Z16" s="361">
        <v>3</v>
      </c>
      <c r="AA16" s="361"/>
      <c r="AB16" s="25" t="s">
        <v>8</v>
      </c>
      <c r="AC16" s="341" t="s">
        <v>59</v>
      </c>
      <c r="AD16" s="342"/>
      <c r="AE16" s="342"/>
      <c r="AF16" s="381"/>
    </row>
    <row r="17" spans="1:33">
      <c r="A17" s="369" t="s">
        <v>54</v>
      </c>
      <c r="B17" s="370"/>
      <c r="C17" s="370"/>
      <c r="D17" s="390" t="s">
        <v>60</v>
      </c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2"/>
      <c r="W17" s="361">
        <v>1998</v>
      </c>
      <c r="X17" s="361"/>
      <c r="Y17" s="25" t="s">
        <v>7</v>
      </c>
      <c r="Z17" s="361">
        <v>4</v>
      </c>
      <c r="AA17" s="361"/>
      <c r="AB17" s="25" t="s">
        <v>8</v>
      </c>
      <c r="AC17" s="341" t="s">
        <v>57</v>
      </c>
      <c r="AD17" s="342"/>
      <c r="AE17" s="342"/>
      <c r="AF17" s="381"/>
    </row>
    <row r="18" spans="1:33">
      <c r="A18" s="369"/>
      <c r="B18" s="370"/>
      <c r="C18" s="370"/>
      <c r="D18" s="393" t="s">
        <v>61</v>
      </c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5"/>
      <c r="W18" s="361">
        <v>2000</v>
      </c>
      <c r="X18" s="361"/>
      <c r="Y18" s="25" t="s">
        <v>7</v>
      </c>
      <c r="Z18" s="361">
        <v>3</v>
      </c>
      <c r="AA18" s="361"/>
      <c r="AB18" s="25" t="s">
        <v>8</v>
      </c>
      <c r="AC18" s="341" t="s">
        <v>847</v>
      </c>
      <c r="AD18" s="342"/>
      <c r="AE18" s="342"/>
      <c r="AF18" s="381"/>
    </row>
    <row r="19" spans="1:33">
      <c r="A19" s="147" t="s">
        <v>621</v>
      </c>
      <c r="B19" s="148"/>
      <c r="C19" s="148"/>
      <c r="D19" s="390" t="s">
        <v>845</v>
      </c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2"/>
      <c r="W19" s="361">
        <v>2000</v>
      </c>
      <c r="X19" s="361"/>
      <c r="Y19" s="25" t="s">
        <v>7</v>
      </c>
      <c r="Z19" s="361">
        <v>4</v>
      </c>
      <c r="AA19" s="361"/>
      <c r="AB19" s="25" t="s">
        <v>8</v>
      </c>
      <c r="AC19" s="341" t="s">
        <v>848</v>
      </c>
      <c r="AD19" s="342"/>
      <c r="AE19" s="342"/>
      <c r="AF19" s="381"/>
    </row>
    <row r="20" spans="1:33">
      <c r="A20" s="147"/>
      <c r="B20" s="148"/>
      <c r="C20" s="148"/>
      <c r="D20" s="396" t="s">
        <v>846</v>
      </c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8"/>
      <c r="W20" s="361">
        <v>2002</v>
      </c>
      <c r="X20" s="361"/>
      <c r="Y20" s="25" t="s">
        <v>7</v>
      </c>
      <c r="Z20" s="361">
        <v>3</v>
      </c>
      <c r="AA20" s="361"/>
      <c r="AB20" s="25" t="s">
        <v>8</v>
      </c>
      <c r="AC20" s="341" t="s">
        <v>59</v>
      </c>
      <c r="AD20" s="342"/>
      <c r="AE20" s="342"/>
      <c r="AF20" s="381"/>
    </row>
    <row r="21" spans="1:33">
      <c r="A21" s="369"/>
      <c r="B21" s="370"/>
      <c r="C21" s="370"/>
      <c r="D21" s="393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5"/>
      <c r="W21" s="361"/>
      <c r="X21" s="361"/>
      <c r="Y21" s="25" t="s">
        <v>7</v>
      </c>
      <c r="Z21" s="361"/>
      <c r="AA21" s="361"/>
      <c r="AB21" s="25" t="s">
        <v>8</v>
      </c>
      <c r="AC21" s="341"/>
      <c r="AD21" s="342"/>
      <c r="AE21" s="342"/>
      <c r="AF21" s="381"/>
    </row>
    <row r="22" spans="1:33">
      <c r="A22" s="369"/>
      <c r="B22" s="370"/>
      <c r="C22" s="370"/>
      <c r="D22" s="396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8"/>
      <c r="W22" s="361"/>
      <c r="X22" s="361"/>
      <c r="Y22" s="25" t="s">
        <v>7</v>
      </c>
      <c r="Z22" s="361"/>
      <c r="AA22" s="361"/>
      <c r="AB22" s="25" t="s">
        <v>8</v>
      </c>
      <c r="AC22" s="341"/>
      <c r="AD22" s="342"/>
      <c r="AE22" s="342"/>
      <c r="AF22" s="381"/>
    </row>
    <row r="23" spans="1:33" ht="14.25" customHeight="1">
      <c r="A23" s="185" t="s">
        <v>28</v>
      </c>
      <c r="B23" s="370"/>
      <c r="C23" s="370"/>
      <c r="D23" s="393" t="s">
        <v>60</v>
      </c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5"/>
      <c r="W23" s="361">
        <v>2002</v>
      </c>
      <c r="X23" s="361"/>
      <c r="Y23" s="25" t="s">
        <v>7</v>
      </c>
      <c r="Z23" s="361">
        <v>4</v>
      </c>
      <c r="AA23" s="361"/>
      <c r="AB23" s="25" t="s">
        <v>8</v>
      </c>
      <c r="AC23" s="341" t="s">
        <v>57</v>
      </c>
      <c r="AD23" s="342"/>
      <c r="AE23" s="342"/>
      <c r="AF23" s="381"/>
    </row>
    <row r="24" spans="1:33">
      <c r="A24" s="369"/>
      <c r="B24" s="370"/>
      <c r="C24" s="370"/>
      <c r="D24" s="396" t="s">
        <v>62</v>
      </c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8"/>
      <c r="W24" s="361">
        <v>2004</v>
      </c>
      <c r="X24" s="361"/>
      <c r="Y24" s="25" t="s">
        <v>7</v>
      </c>
      <c r="Z24" s="361">
        <v>3</v>
      </c>
      <c r="AA24" s="361"/>
      <c r="AB24" s="25" t="s">
        <v>8</v>
      </c>
      <c r="AC24" s="341" t="s">
        <v>64</v>
      </c>
      <c r="AD24" s="342"/>
      <c r="AE24" s="342"/>
      <c r="AF24" s="381"/>
    </row>
    <row r="25" spans="1:33" ht="14.25" customHeight="1">
      <c r="A25" s="185" t="s">
        <v>29</v>
      </c>
      <c r="B25" s="370"/>
      <c r="C25" s="370"/>
      <c r="D25" s="393" t="s">
        <v>60</v>
      </c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5"/>
      <c r="W25" s="361">
        <v>2004</v>
      </c>
      <c r="X25" s="361"/>
      <c r="Y25" s="25" t="s">
        <v>7</v>
      </c>
      <c r="Z25" s="361">
        <v>4</v>
      </c>
      <c r="AA25" s="361"/>
      <c r="AB25" s="25" t="s">
        <v>8</v>
      </c>
      <c r="AC25" s="341" t="s">
        <v>57</v>
      </c>
      <c r="AD25" s="342"/>
      <c r="AE25" s="342"/>
      <c r="AF25" s="381"/>
    </row>
    <row r="26" spans="1:33">
      <c r="A26" s="369"/>
      <c r="B26" s="370"/>
      <c r="C26" s="370"/>
      <c r="D26" s="396" t="s">
        <v>63</v>
      </c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8"/>
      <c r="W26" s="361">
        <v>2007</v>
      </c>
      <c r="X26" s="361"/>
      <c r="Y26" s="25" t="s">
        <v>7</v>
      </c>
      <c r="Z26" s="361">
        <v>3</v>
      </c>
      <c r="AA26" s="361"/>
      <c r="AB26" s="25" t="s">
        <v>8</v>
      </c>
      <c r="AC26" s="341" t="s">
        <v>64</v>
      </c>
      <c r="AD26" s="342"/>
      <c r="AE26" s="342"/>
      <c r="AF26" s="381"/>
    </row>
    <row r="27" spans="1:33">
      <c r="A27" s="402" t="s">
        <v>30</v>
      </c>
      <c r="B27" s="403"/>
      <c r="C27" s="403"/>
      <c r="D27" s="262" t="s">
        <v>31</v>
      </c>
      <c r="E27" s="263"/>
      <c r="F27" s="263"/>
      <c r="G27" s="264"/>
      <c r="H27" s="140" t="s">
        <v>660</v>
      </c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267" t="s">
        <v>32</v>
      </c>
      <c r="U27" s="267"/>
      <c r="V27" s="267"/>
      <c r="W27" s="267"/>
      <c r="X27" s="246" t="s">
        <v>55</v>
      </c>
      <c r="Y27" s="246"/>
      <c r="Z27" s="246"/>
      <c r="AA27" s="246"/>
      <c r="AB27" s="246"/>
      <c r="AC27" s="246"/>
      <c r="AD27" s="246"/>
      <c r="AE27" s="246"/>
      <c r="AF27" s="247"/>
    </row>
    <row r="28" spans="1:33" ht="14" thickBot="1">
      <c r="A28" s="404"/>
      <c r="B28" s="405"/>
      <c r="C28" s="405"/>
      <c r="D28" s="274" t="s">
        <v>33</v>
      </c>
      <c r="E28" s="265"/>
      <c r="F28" s="265"/>
      <c r="G28" s="266"/>
      <c r="H28" s="406" t="s">
        <v>56</v>
      </c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265" t="s">
        <v>34</v>
      </c>
      <c r="U28" s="265"/>
      <c r="V28" s="265"/>
      <c r="W28" s="266"/>
      <c r="X28" s="386">
        <v>2007</v>
      </c>
      <c r="Y28" s="387"/>
      <c r="Z28" s="6" t="s">
        <v>7</v>
      </c>
      <c r="AA28" s="388">
        <v>3</v>
      </c>
      <c r="AB28" s="388"/>
      <c r="AC28" s="6" t="s">
        <v>8</v>
      </c>
      <c r="AD28" s="389">
        <v>15</v>
      </c>
      <c r="AE28" s="387"/>
      <c r="AF28" s="7" t="s">
        <v>9</v>
      </c>
      <c r="AG28" s="10"/>
    </row>
    <row r="30" spans="1:33" ht="19.5">
      <c r="A30" s="5" t="s">
        <v>36</v>
      </c>
      <c r="B30" s="5"/>
      <c r="D30" s="1" t="s">
        <v>35</v>
      </c>
    </row>
    <row r="31" spans="1:33">
      <c r="A31" s="1" t="s">
        <v>473</v>
      </c>
    </row>
    <row r="32" spans="1:33" ht="14" thickBot="1">
      <c r="A32" s="1" t="s">
        <v>475</v>
      </c>
    </row>
    <row r="33" spans="1:32">
      <c r="A33" s="399" t="s">
        <v>37</v>
      </c>
      <c r="B33" s="400"/>
      <c r="C33" s="400"/>
      <c r="D33" s="400"/>
      <c r="E33" s="400"/>
      <c r="F33" s="400"/>
      <c r="G33" s="8"/>
      <c r="H33" s="400" t="s">
        <v>39</v>
      </c>
      <c r="I33" s="400"/>
      <c r="J33" s="400"/>
      <c r="K33" s="400"/>
      <c r="L33" s="400"/>
      <c r="M33" s="401"/>
      <c r="N33" s="430" t="s">
        <v>42</v>
      </c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2"/>
      <c r="AD33" s="51" t="s">
        <v>474</v>
      </c>
      <c r="AE33" s="51"/>
      <c r="AF33" s="58"/>
    </row>
    <row r="34" spans="1:32" ht="14.25" customHeight="1">
      <c r="A34" s="407">
        <v>2007</v>
      </c>
      <c r="B34" s="362"/>
      <c r="C34" s="408" t="s">
        <v>7</v>
      </c>
      <c r="D34" s="409">
        <v>4</v>
      </c>
      <c r="E34" s="409"/>
      <c r="F34" s="410" t="s">
        <v>8</v>
      </c>
      <c r="G34" s="420" t="s">
        <v>38</v>
      </c>
      <c r="H34" s="412" t="s">
        <v>479</v>
      </c>
      <c r="I34" s="412"/>
      <c r="J34" s="412"/>
      <c r="K34" s="412"/>
      <c r="L34" s="412"/>
      <c r="M34" s="413"/>
      <c r="N34" s="311" t="s">
        <v>532</v>
      </c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9"/>
      <c r="AD34" s="292" t="s">
        <v>477</v>
      </c>
      <c r="AE34" s="288"/>
      <c r="AF34" s="293"/>
    </row>
    <row r="35" spans="1:32">
      <c r="A35" s="417"/>
      <c r="B35" s="415"/>
      <c r="C35" s="418"/>
      <c r="D35" s="416"/>
      <c r="E35" s="416"/>
      <c r="F35" s="419"/>
      <c r="G35" s="421"/>
      <c r="H35" s="414">
        <v>2010</v>
      </c>
      <c r="I35" s="415"/>
      <c r="J35" s="85" t="s">
        <v>7</v>
      </c>
      <c r="K35" s="416">
        <v>3</v>
      </c>
      <c r="L35" s="416"/>
      <c r="M35" s="86" t="s">
        <v>8</v>
      </c>
      <c r="N35" s="329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  <c r="AD35" s="433"/>
      <c r="AE35" s="290"/>
      <c r="AF35" s="434"/>
    </row>
    <row r="36" spans="1:32" ht="14.25" customHeight="1">
      <c r="A36" s="407">
        <v>2010</v>
      </c>
      <c r="B36" s="362"/>
      <c r="C36" s="408" t="s">
        <v>7</v>
      </c>
      <c r="D36" s="409">
        <v>4</v>
      </c>
      <c r="E36" s="409"/>
      <c r="F36" s="410" t="s">
        <v>8</v>
      </c>
      <c r="G36" s="411" t="s">
        <v>38</v>
      </c>
      <c r="H36" s="412" t="s">
        <v>479</v>
      </c>
      <c r="I36" s="412"/>
      <c r="J36" s="412"/>
      <c r="K36" s="412"/>
      <c r="L36" s="412"/>
      <c r="M36" s="413"/>
      <c r="N36" s="331" t="s">
        <v>529</v>
      </c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3"/>
      <c r="AD36" s="435" t="s">
        <v>477</v>
      </c>
      <c r="AE36" s="332"/>
      <c r="AF36" s="436"/>
    </row>
    <row r="37" spans="1:32">
      <c r="A37" s="407"/>
      <c r="B37" s="362"/>
      <c r="C37" s="408"/>
      <c r="D37" s="409"/>
      <c r="E37" s="409"/>
      <c r="F37" s="410"/>
      <c r="G37" s="411"/>
      <c r="H37" s="361">
        <v>2015</v>
      </c>
      <c r="I37" s="362"/>
      <c r="J37" s="22" t="s">
        <v>7</v>
      </c>
      <c r="K37" s="409">
        <v>3</v>
      </c>
      <c r="L37" s="409"/>
      <c r="M37" s="87" t="s">
        <v>8</v>
      </c>
      <c r="N37" s="331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3"/>
      <c r="AD37" s="435"/>
      <c r="AE37" s="332"/>
      <c r="AF37" s="436"/>
    </row>
    <row r="38" spans="1:32" ht="14.25" customHeight="1">
      <c r="A38" s="407">
        <v>2012</v>
      </c>
      <c r="B38" s="362"/>
      <c r="C38" s="408" t="s">
        <v>7</v>
      </c>
      <c r="D38" s="409">
        <v>4</v>
      </c>
      <c r="E38" s="409"/>
      <c r="F38" s="410" t="s">
        <v>8</v>
      </c>
      <c r="G38" s="411" t="s">
        <v>38</v>
      </c>
      <c r="H38" s="412" t="s">
        <v>480</v>
      </c>
      <c r="I38" s="412"/>
      <c r="J38" s="412"/>
      <c r="K38" s="412"/>
      <c r="L38" s="412"/>
      <c r="M38" s="413"/>
      <c r="N38" s="331" t="s">
        <v>530</v>
      </c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3"/>
      <c r="AD38" s="435" t="s">
        <v>478</v>
      </c>
      <c r="AE38" s="332"/>
      <c r="AF38" s="436"/>
    </row>
    <row r="39" spans="1:32">
      <c r="A39" s="407"/>
      <c r="B39" s="362"/>
      <c r="C39" s="408"/>
      <c r="D39" s="409"/>
      <c r="E39" s="409"/>
      <c r="F39" s="410"/>
      <c r="G39" s="411"/>
      <c r="H39" s="361"/>
      <c r="I39" s="362"/>
      <c r="J39" s="22" t="s">
        <v>7</v>
      </c>
      <c r="K39" s="409"/>
      <c r="L39" s="409"/>
      <c r="M39" s="87" t="s">
        <v>8</v>
      </c>
      <c r="N39" s="331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3"/>
      <c r="AD39" s="435"/>
      <c r="AE39" s="332"/>
      <c r="AF39" s="436"/>
    </row>
    <row r="40" spans="1:32" ht="14.25" customHeight="1">
      <c r="A40" s="407"/>
      <c r="B40" s="362"/>
      <c r="C40" s="408" t="s">
        <v>7</v>
      </c>
      <c r="D40" s="409"/>
      <c r="E40" s="409"/>
      <c r="F40" s="410" t="s">
        <v>8</v>
      </c>
      <c r="G40" s="411" t="s">
        <v>38</v>
      </c>
      <c r="H40" s="412" t="s">
        <v>472</v>
      </c>
      <c r="I40" s="412"/>
      <c r="J40" s="412"/>
      <c r="K40" s="412"/>
      <c r="L40" s="412"/>
      <c r="M40" s="413"/>
      <c r="N40" s="331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3"/>
      <c r="AD40" s="435" t="s">
        <v>472</v>
      </c>
      <c r="AE40" s="332"/>
      <c r="AF40" s="436"/>
    </row>
    <row r="41" spans="1:32">
      <c r="A41" s="407"/>
      <c r="B41" s="362"/>
      <c r="C41" s="408"/>
      <c r="D41" s="409"/>
      <c r="E41" s="409"/>
      <c r="F41" s="410"/>
      <c r="G41" s="411"/>
      <c r="H41" s="361"/>
      <c r="I41" s="362"/>
      <c r="J41" s="22" t="s">
        <v>7</v>
      </c>
      <c r="K41" s="409"/>
      <c r="L41" s="409"/>
      <c r="M41" s="87" t="s">
        <v>8</v>
      </c>
      <c r="N41" s="331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3"/>
      <c r="AD41" s="435"/>
      <c r="AE41" s="332"/>
      <c r="AF41" s="436"/>
    </row>
    <row r="42" spans="1:32" ht="14.25" customHeight="1">
      <c r="A42" s="407"/>
      <c r="B42" s="362"/>
      <c r="C42" s="408" t="s">
        <v>7</v>
      </c>
      <c r="D42" s="409"/>
      <c r="E42" s="409"/>
      <c r="F42" s="410" t="s">
        <v>8</v>
      </c>
      <c r="G42" s="411" t="s">
        <v>38</v>
      </c>
      <c r="H42" s="412" t="s">
        <v>472</v>
      </c>
      <c r="I42" s="412"/>
      <c r="J42" s="412"/>
      <c r="K42" s="412"/>
      <c r="L42" s="412"/>
      <c r="M42" s="413"/>
      <c r="N42" s="331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3"/>
      <c r="AD42" s="435" t="s">
        <v>472</v>
      </c>
      <c r="AE42" s="332"/>
      <c r="AF42" s="436"/>
    </row>
    <row r="43" spans="1:32">
      <c r="A43" s="407"/>
      <c r="B43" s="362"/>
      <c r="C43" s="408"/>
      <c r="D43" s="409"/>
      <c r="E43" s="409"/>
      <c r="F43" s="410"/>
      <c r="G43" s="411"/>
      <c r="H43" s="361"/>
      <c r="I43" s="362"/>
      <c r="J43" s="22" t="s">
        <v>7</v>
      </c>
      <c r="K43" s="409"/>
      <c r="L43" s="409"/>
      <c r="M43" s="87" t="s">
        <v>8</v>
      </c>
      <c r="N43" s="331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3"/>
      <c r="AD43" s="435"/>
      <c r="AE43" s="332"/>
      <c r="AF43" s="436"/>
    </row>
    <row r="44" spans="1:32" s="49" customFormat="1" ht="14.25" customHeight="1">
      <c r="A44" s="407"/>
      <c r="B44" s="362"/>
      <c r="C44" s="408" t="s">
        <v>7</v>
      </c>
      <c r="D44" s="409"/>
      <c r="E44" s="409"/>
      <c r="F44" s="410" t="s">
        <v>8</v>
      </c>
      <c r="G44" s="411" t="s">
        <v>38</v>
      </c>
      <c r="H44" s="412" t="s">
        <v>472</v>
      </c>
      <c r="I44" s="412"/>
      <c r="J44" s="412"/>
      <c r="K44" s="412"/>
      <c r="L44" s="412"/>
      <c r="M44" s="413"/>
      <c r="N44" s="331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3"/>
      <c r="AD44" s="435" t="s">
        <v>472</v>
      </c>
      <c r="AE44" s="332"/>
      <c r="AF44" s="436"/>
    </row>
    <row r="45" spans="1:32" s="49" customFormat="1">
      <c r="A45" s="407"/>
      <c r="B45" s="362"/>
      <c r="C45" s="408"/>
      <c r="D45" s="409"/>
      <c r="E45" s="409"/>
      <c r="F45" s="410"/>
      <c r="G45" s="411"/>
      <c r="H45" s="361"/>
      <c r="I45" s="362"/>
      <c r="J45" s="22" t="s">
        <v>7</v>
      </c>
      <c r="K45" s="409"/>
      <c r="L45" s="409"/>
      <c r="M45" s="87" t="s">
        <v>8</v>
      </c>
      <c r="N45" s="331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3"/>
      <c r="AD45" s="435"/>
      <c r="AE45" s="332"/>
      <c r="AF45" s="436"/>
    </row>
    <row r="46" spans="1:32" s="49" customFormat="1" ht="14.25" customHeight="1">
      <c r="A46" s="407"/>
      <c r="B46" s="362"/>
      <c r="C46" s="408" t="s">
        <v>7</v>
      </c>
      <c r="D46" s="409"/>
      <c r="E46" s="409"/>
      <c r="F46" s="410" t="s">
        <v>8</v>
      </c>
      <c r="G46" s="411" t="s">
        <v>38</v>
      </c>
      <c r="H46" s="412" t="s">
        <v>472</v>
      </c>
      <c r="I46" s="412"/>
      <c r="J46" s="412"/>
      <c r="K46" s="412"/>
      <c r="L46" s="412"/>
      <c r="M46" s="413"/>
      <c r="N46" s="331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3"/>
      <c r="AD46" s="435" t="s">
        <v>472</v>
      </c>
      <c r="AE46" s="332"/>
      <c r="AF46" s="436"/>
    </row>
    <row r="47" spans="1:32" s="49" customFormat="1">
      <c r="A47" s="407"/>
      <c r="B47" s="362"/>
      <c r="C47" s="408"/>
      <c r="D47" s="409"/>
      <c r="E47" s="409"/>
      <c r="F47" s="410"/>
      <c r="G47" s="411"/>
      <c r="H47" s="361"/>
      <c r="I47" s="362"/>
      <c r="J47" s="22" t="s">
        <v>7</v>
      </c>
      <c r="K47" s="409"/>
      <c r="L47" s="409"/>
      <c r="M47" s="87" t="s">
        <v>8</v>
      </c>
      <c r="N47" s="331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3"/>
      <c r="AD47" s="435"/>
      <c r="AE47" s="332"/>
      <c r="AF47" s="436"/>
    </row>
    <row r="48" spans="1:32" s="49" customFormat="1" ht="14.25" customHeight="1">
      <c r="A48" s="437"/>
      <c r="B48" s="438"/>
      <c r="C48" s="439" t="s">
        <v>7</v>
      </c>
      <c r="D48" s="440"/>
      <c r="E48" s="440"/>
      <c r="F48" s="441" t="s">
        <v>8</v>
      </c>
      <c r="G48" s="421" t="s">
        <v>38</v>
      </c>
      <c r="H48" s="442" t="s">
        <v>472</v>
      </c>
      <c r="I48" s="442"/>
      <c r="J48" s="442"/>
      <c r="K48" s="442"/>
      <c r="L48" s="442"/>
      <c r="M48" s="443"/>
      <c r="N48" s="329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1"/>
      <c r="AD48" s="433" t="s">
        <v>472</v>
      </c>
      <c r="AE48" s="290"/>
      <c r="AF48" s="434"/>
    </row>
    <row r="49" spans="1:34" s="49" customFormat="1" ht="14" thickBot="1">
      <c r="A49" s="426"/>
      <c r="B49" s="387"/>
      <c r="C49" s="427"/>
      <c r="D49" s="388"/>
      <c r="E49" s="388"/>
      <c r="F49" s="428"/>
      <c r="G49" s="429"/>
      <c r="H49" s="386"/>
      <c r="I49" s="387"/>
      <c r="J49" s="6" t="s">
        <v>7</v>
      </c>
      <c r="K49" s="388"/>
      <c r="L49" s="388"/>
      <c r="M49" s="7" t="s">
        <v>8</v>
      </c>
      <c r="N49" s="444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445"/>
      <c r="AD49" s="294"/>
      <c r="AE49" s="295"/>
      <c r="AF49" s="296"/>
    </row>
    <row r="50" spans="1:34">
      <c r="A50" s="351" t="s">
        <v>41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00"/>
    </row>
    <row r="51" spans="1:34" ht="14.25" customHeight="1">
      <c r="A51" s="407">
        <v>2015</v>
      </c>
      <c r="B51" s="362"/>
      <c r="C51" s="408" t="s">
        <v>7</v>
      </c>
      <c r="D51" s="409">
        <v>4</v>
      </c>
      <c r="E51" s="409"/>
      <c r="F51" s="410" t="s">
        <v>8</v>
      </c>
      <c r="G51" s="420" t="s">
        <v>38</v>
      </c>
      <c r="H51" s="412" t="s">
        <v>65</v>
      </c>
      <c r="I51" s="412"/>
      <c r="J51" s="412"/>
      <c r="K51" s="412"/>
      <c r="L51" s="412"/>
      <c r="M51" s="413"/>
      <c r="N51" s="311" t="s">
        <v>531</v>
      </c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9"/>
      <c r="AD51" s="292" t="s">
        <v>477</v>
      </c>
      <c r="AE51" s="288"/>
      <c r="AF51" s="293"/>
    </row>
    <row r="52" spans="1:34" ht="14" thickBot="1">
      <c r="A52" s="426"/>
      <c r="B52" s="387"/>
      <c r="C52" s="427"/>
      <c r="D52" s="388"/>
      <c r="E52" s="388"/>
      <c r="F52" s="428"/>
      <c r="G52" s="429"/>
      <c r="H52" s="386">
        <v>2021</v>
      </c>
      <c r="I52" s="387"/>
      <c r="J52" s="6" t="s">
        <v>7</v>
      </c>
      <c r="K52" s="388">
        <v>3</v>
      </c>
      <c r="L52" s="388"/>
      <c r="M52" s="7" t="s">
        <v>8</v>
      </c>
      <c r="N52" s="312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4"/>
      <c r="AD52" s="315"/>
      <c r="AE52" s="313"/>
      <c r="AF52" s="316"/>
      <c r="AG52" s="10"/>
      <c r="AH52" s="10"/>
    </row>
    <row r="53" spans="1:34" ht="14" thickBot="1"/>
    <row r="54" spans="1:34">
      <c r="A54" s="424" t="s">
        <v>43</v>
      </c>
      <c r="B54" s="425"/>
      <c r="C54" s="425"/>
      <c r="D54" s="253" t="s">
        <v>71</v>
      </c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5"/>
      <c r="AG54" s="10"/>
    </row>
    <row r="55" spans="1:34">
      <c r="A55" s="351" t="s">
        <v>44</v>
      </c>
      <c r="B55" s="267"/>
      <c r="C55" s="267"/>
      <c r="D55" s="246" t="s">
        <v>401</v>
      </c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7"/>
    </row>
    <row r="56" spans="1:34" ht="14" thickBot="1">
      <c r="A56" s="422" t="s">
        <v>45</v>
      </c>
      <c r="B56" s="423"/>
      <c r="C56" s="423"/>
      <c r="D56" s="423" t="s">
        <v>46</v>
      </c>
      <c r="E56" s="423"/>
      <c r="F56" s="423"/>
      <c r="G56" s="248" t="s">
        <v>613</v>
      </c>
      <c r="H56" s="249"/>
      <c r="I56" s="249"/>
      <c r="J56" s="249"/>
      <c r="K56" s="249"/>
      <c r="L56" s="249"/>
      <c r="M56" s="249"/>
      <c r="N56" s="249"/>
      <c r="O56" s="251"/>
      <c r="P56" s="50" t="s">
        <v>47</v>
      </c>
      <c r="Q56" s="50"/>
      <c r="R56" s="50"/>
      <c r="S56" s="50"/>
      <c r="T56" s="50"/>
      <c r="U56" s="50"/>
      <c r="V56" s="248" t="s">
        <v>402</v>
      </c>
      <c r="W56" s="249"/>
      <c r="X56" s="249"/>
      <c r="Y56" s="249"/>
      <c r="Z56" s="249"/>
      <c r="AA56" s="249"/>
      <c r="AB56" s="249"/>
      <c r="AC56" s="249"/>
      <c r="AD56" s="249"/>
      <c r="AE56" s="249"/>
      <c r="AF56" s="250"/>
    </row>
  </sheetData>
  <customSheetViews>
    <customSheetView guid="{13AF8C83-0807-4498-ABB9-74022DC99504}" printArea="1">
      <selection activeCell="R8" sqref="R8:S8"/>
      <pageMargins left="0.7" right="0.7" top="0.75" bottom="0.75" header="0.3" footer="0.3"/>
      <pageSetup paperSize="9" scale="99" orientation="portrait" r:id="rId1"/>
    </customSheetView>
    <customSheetView guid="{E0624EB1-8E89-4C6D-B311-89CC0F48B793}" printArea="1" state="hidden">
      <selection sqref="A1:AF1"/>
      <pageMargins left="0.7" right="0.7" top="0.75" bottom="0.75" header="0.3" footer="0.3"/>
      <pageSetup paperSize="9" scale="99" orientation="portrait" r:id="rId2"/>
    </customSheetView>
  </customSheetViews>
  <mergeCells count="213">
    <mergeCell ref="A46:B47"/>
    <mergeCell ref="C46:C47"/>
    <mergeCell ref="D46:E47"/>
    <mergeCell ref="F46:F47"/>
    <mergeCell ref="G46:G47"/>
    <mergeCell ref="H46:M46"/>
    <mergeCell ref="N46:AC47"/>
    <mergeCell ref="AD46:AF47"/>
    <mergeCell ref="H47:I47"/>
    <mergeCell ref="K47:L47"/>
    <mergeCell ref="A48:B49"/>
    <mergeCell ref="C48:C49"/>
    <mergeCell ref="D48:E49"/>
    <mergeCell ref="F48:F49"/>
    <mergeCell ref="G48:G49"/>
    <mergeCell ref="H48:M48"/>
    <mergeCell ref="N48:AC49"/>
    <mergeCell ref="AD48:AF49"/>
    <mergeCell ref="H49:I49"/>
    <mergeCell ref="K49:L49"/>
    <mergeCell ref="A44:B45"/>
    <mergeCell ref="C44:C45"/>
    <mergeCell ref="D44:E45"/>
    <mergeCell ref="F44:F45"/>
    <mergeCell ref="G44:G45"/>
    <mergeCell ref="H44:M44"/>
    <mergeCell ref="N44:AC45"/>
    <mergeCell ref="AD44:AF45"/>
    <mergeCell ref="H45:I45"/>
    <mergeCell ref="K45:L45"/>
    <mergeCell ref="K43:L43"/>
    <mergeCell ref="N33:AC33"/>
    <mergeCell ref="AD34:AF35"/>
    <mergeCell ref="N34:AC35"/>
    <mergeCell ref="N36:AC37"/>
    <mergeCell ref="AD36:AF37"/>
    <mergeCell ref="N38:AC39"/>
    <mergeCell ref="AD38:AF39"/>
    <mergeCell ref="N40:AC41"/>
    <mergeCell ref="AD40:AF41"/>
    <mergeCell ref="N42:AC43"/>
    <mergeCell ref="AD42:AF43"/>
    <mergeCell ref="K37:L37"/>
    <mergeCell ref="A55:C55"/>
    <mergeCell ref="D55:AF55"/>
    <mergeCell ref="A56:C56"/>
    <mergeCell ref="D56:F56"/>
    <mergeCell ref="H51:M51"/>
    <mergeCell ref="H52:I52"/>
    <mergeCell ref="K52:L52"/>
    <mergeCell ref="A54:C54"/>
    <mergeCell ref="A51:B52"/>
    <mergeCell ref="C51:C52"/>
    <mergeCell ref="D51:E52"/>
    <mergeCell ref="F51:F52"/>
    <mergeCell ref="G51:G52"/>
    <mergeCell ref="N51:AC52"/>
    <mergeCell ref="AD51:AF52"/>
    <mergeCell ref="G56:O56"/>
    <mergeCell ref="V56:AF56"/>
    <mergeCell ref="D54:AF54"/>
    <mergeCell ref="A50:AF50"/>
    <mergeCell ref="H39:I39"/>
    <mergeCell ref="K39:L39"/>
    <mergeCell ref="H41:I41"/>
    <mergeCell ref="A38:B39"/>
    <mergeCell ref="C38:C39"/>
    <mergeCell ref="D38:E39"/>
    <mergeCell ref="F38:F39"/>
    <mergeCell ref="G38:G39"/>
    <mergeCell ref="H38:M38"/>
    <mergeCell ref="A40:B41"/>
    <mergeCell ref="C40:C41"/>
    <mergeCell ref="D40:E41"/>
    <mergeCell ref="F40:F41"/>
    <mergeCell ref="G40:G41"/>
    <mergeCell ref="H40:M40"/>
    <mergeCell ref="A42:B43"/>
    <mergeCell ref="C42:C43"/>
    <mergeCell ref="D42:E43"/>
    <mergeCell ref="F42:F43"/>
    <mergeCell ref="G42:G43"/>
    <mergeCell ref="H42:M42"/>
    <mergeCell ref="K41:L41"/>
    <mergeCell ref="H43:I43"/>
    <mergeCell ref="A36:B37"/>
    <mergeCell ref="C36:C37"/>
    <mergeCell ref="D36:E37"/>
    <mergeCell ref="F36:F37"/>
    <mergeCell ref="G36:G37"/>
    <mergeCell ref="H36:M36"/>
    <mergeCell ref="H35:I35"/>
    <mergeCell ref="K35:L35"/>
    <mergeCell ref="A34:B35"/>
    <mergeCell ref="C34:C35"/>
    <mergeCell ref="D34:E35"/>
    <mergeCell ref="F34:F35"/>
    <mergeCell ref="G34:G35"/>
    <mergeCell ref="H34:M34"/>
    <mergeCell ref="H37:I37"/>
    <mergeCell ref="A33:F33"/>
    <mergeCell ref="H33:M33"/>
    <mergeCell ref="A27:C28"/>
    <mergeCell ref="H27:S27"/>
    <mergeCell ref="T27:W27"/>
    <mergeCell ref="X27:AF27"/>
    <mergeCell ref="D28:G28"/>
    <mergeCell ref="H28:S28"/>
    <mergeCell ref="T28:W28"/>
    <mergeCell ref="X28:Y28"/>
    <mergeCell ref="AA28:AB28"/>
    <mergeCell ref="AD28:AE28"/>
    <mergeCell ref="D27:G27"/>
    <mergeCell ref="A25:C26"/>
    <mergeCell ref="D25:V25"/>
    <mergeCell ref="W25:X25"/>
    <mergeCell ref="Z25:AA25"/>
    <mergeCell ref="AC25:AF25"/>
    <mergeCell ref="D26:V26"/>
    <mergeCell ref="W26:X26"/>
    <mergeCell ref="Z26:AA26"/>
    <mergeCell ref="AC26:AF26"/>
    <mergeCell ref="A23:C24"/>
    <mergeCell ref="D23:V23"/>
    <mergeCell ref="W23:X23"/>
    <mergeCell ref="Z23:AA23"/>
    <mergeCell ref="AC23:AF23"/>
    <mergeCell ref="D24:V24"/>
    <mergeCell ref="W24:X24"/>
    <mergeCell ref="Z24:AA24"/>
    <mergeCell ref="AC24:AF24"/>
    <mergeCell ref="A21:C22"/>
    <mergeCell ref="D21:V21"/>
    <mergeCell ref="W21:X21"/>
    <mergeCell ref="Z21:AA21"/>
    <mergeCell ref="AC21:AF21"/>
    <mergeCell ref="D22:V22"/>
    <mergeCell ref="W22:X22"/>
    <mergeCell ref="Z22:AA22"/>
    <mergeCell ref="AC22:AF22"/>
    <mergeCell ref="A19:C20"/>
    <mergeCell ref="D19:V19"/>
    <mergeCell ref="W19:X19"/>
    <mergeCell ref="Z19:AA19"/>
    <mergeCell ref="AC19:AF19"/>
    <mergeCell ref="D20:V20"/>
    <mergeCell ref="W20:X20"/>
    <mergeCell ref="Z20:AA20"/>
    <mergeCell ref="AC20:AF20"/>
    <mergeCell ref="A17:C18"/>
    <mergeCell ref="D17:V17"/>
    <mergeCell ref="W17:X17"/>
    <mergeCell ref="Z17:AA17"/>
    <mergeCell ref="AC17:AF17"/>
    <mergeCell ref="D18:V18"/>
    <mergeCell ref="W18:X18"/>
    <mergeCell ref="Z18:AA18"/>
    <mergeCell ref="AC18:AF18"/>
    <mergeCell ref="A15:C16"/>
    <mergeCell ref="D15:V16"/>
    <mergeCell ref="W15:X15"/>
    <mergeCell ref="Z15:AA15"/>
    <mergeCell ref="AC15:AF15"/>
    <mergeCell ref="W16:X16"/>
    <mergeCell ref="Z16:AA16"/>
    <mergeCell ref="AC16:AF16"/>
    <mergeCell ref="A11:C11"/>
    <mergeCell ref="D11:S11"/>
    <mergeCell ref="T11:W11"/>
    <mergeCell ref="X11:Y11"/>
    <mergeCell ref="AA11:AB11"/>
    <mergeCell ref="AD11:AE11"/>
    <mergeCell ref="A9:C10"/>
    <mergeCell ref="T9:Y9"/>
    <mergeCell ref="Z9:AA9"/>
    <mergeCell ref="D10:S10"/>
    <mergeCell ref="T10:W10"/>
    <mergeCell ref="X10:AF10"/>
    <mergeCell ref="AB4:AF9"/>
    <mergeCell ref="A5:C5"/>
    <mergeCell ref="D5:K5"/>
    <mergeCell ref="L5:S5"/>
    <mergeCell ref="T5:U5"/>
    <mergeCell ref="V5:AA5"/>
    <mergeCell ref="E9:H9"/>
    <mergeCell ref="I9:S9"/>
    <mergeCell ref="V6:AA6"/>
    <mergeCell ref="A7:C7"/>
    <mergeCell ref="D7:K7"/>
    <mergeCell ref="L7:S7"/>
    <mergeCell ref="T7:AA7"/>
    <mergeCell ref="A8:C8"/>
    <mergeCell ref="D8:E8"/>
    <mergeCell ref="G8:H8"/>
    <mergeCell ref="J8:K8"/>
    <mergeCell ref="M8:N8"/>
    <mergeCell ref="A6:C6"/>
    <mergeCell ref="D6:K6"/>
    <mergeCell ref="L6:S6"/>
    <mergeCell ref="T6:U6"/>
    <mergeCell ref="P8:Q8"/>
    <mergeCell ref="R8:S8"/>
    <mergeCell ref="T8:AA8"/>
    <mergeCell ref="A1:AF1"/>
    <mergeCell ref="V2:W2"/>
    <mergeCell ref="Y2:Z2"/>
    <mergeCell ref="AB2:AC2"/>
    <mergeCell ref="AE2:AF2"/>
    <mergeCell ref="A4:C4"/>
    <mergeCell ref="D4:K4"/>
    <mergeCell ref="L4:S4"/>
    <mergeCell ref="T4:U4"/>
    <mergeCell ref="V4:AA4"/>
  </mergeCells>
  <phoneticPr fontId="19"/>
  <dataValidations count="17">
    <dataValidation type="list" allowBlank="1" showInputMessage="1" showErrorMessage="1" sqref="H51:M51" xr:uid="{181EDF7C-8C47-41DC-96DE-EDF510EFF7EB}">
      <formula1>"現在に至る,終了(退職)予定"</formula1>
    </dataValidation>
    <dataValidation type="whole" allowBlank="1" showInputMessage="1" showErrorMessage="1" sqref="AB2:AC3 J8:K8 AD11:AE11 AD28:AE28" xr:uid="{21123C96-DCAF-4E20-B4B1-E68D317A210F}">
      <formula1>1</formula1>
      <formula2>31</formula2>
    </dataValidation>
    <dataValidation type="whole" allowBlank="1" showInputMessage="1" showErrorMessage="1" sqref="X28:Y28 W15:X26 X11:Y11 V2:W3 D8:E8 A51:B52 H52:I52 H41:I41 H35:I35 H37:I37 H39:I39 H43:I43 H45:I45 H49:I49 A34:B49 H47:I47" xr:uid="{F896D0ED-9660-404F-A212-D59415B8308D}">
      <formula1>1900</formula1>
      <formula2>2030</formula2>
    </dataValidation>
    <dataValidation type="list" allowBlank="1" showInputMessage="1" showErrorMessage="1" sqref="AC24:AF24" xr:uid="{986AFF88-BA2D-4D8C-A638-31197C17B1BE}">
      <formula1>"修了,退学,在学中"</formula1>
    </dataValidation>
    <dataValidation type="list" allowBlank="1" showInputMessage="1" showErrorMessage="1" sqref="AC18:AF18" xr:uid="{B59D0718-DA4D-43A9-B230-5D3BA811FA43}">
      <formula1>"卒業,退学"</formula1>
    </dataValidation>
    <dataValidation type="list" allowBlank="1" showInputMessage="1" showErrorMessage="1" sqref="AC22:AF22 AC20:AF20" xr:uid="{A38EFFD2-99C9-4B7D-8F07-54BBF294FB16}">
      <formula1>"卒業,修了,退学"</formula1>
    </dataValidation>
    <dataValidation type="list" allowBlank="1" showInputMessage="1" showErrorMessage="1" sqref="AC17:AF17 AC19:AF19 AC21:AF21 AC23:AF23 AC25:AF25" xr:uid="{45495A1A-744E-4D04-B90B-B686AE2584BF}">
      <formula1>"入学,編入学"</formula1>
    </dataValidation>
    <dataValidation type="list" allowBlank="1" showInputMessage="1" showErrorMessage="1" sqref="AC15:AF16" xr:uid="{C8B3A4FC-D5E1-4A05-A91E-C062B36C8A4E}">
      <formula1>"入学,卒業"</formula1>
    </dataValidation>
    <dataValidation type="list" allowBlank="1" showInputMessage="1" showErrorMessage="1" sqref="X27:AF27" xr:uid="{2A84D5AB-7E2F-4E53-BD44-DF31BC9AE3B0}">
      <formula1>"課程,論文"</formula1>
    </dataValidation>
    <dataValidation type="whole" allowBlank="1" showInputMessage="1" showErrorMessage="1" sqref="G8:H8 AA11:AB11 Y2:Z3 Z15:AA26 AA28:AB28 D51:E52 K52:L52 K41:L41 K35:L35 K37:L37 K39:L39 K43:L43 K45:L45 K49:L49 D34:E49 K47:L47" xr:uid="{F2719EB1-841E-4E01-BEDE-510EC73BE097}">
      <formula1>1</formula1>
      <formula2>12</formula2>
    </dataValidation>
    <dataValidation type="list" allowBlank="1" showInputMessage="1" showErrorMessage="1" sqref="R8:S8" xr:uid="{6DD33A04-58B4-4651-AD02-01322432E0D2}">
      <formula1>"男,女"</formula1>
    </dataValidation>
    <dataValidation type="list" allowBlank="1" showInputMessage="1" showErrorMessage="1" sqref="Z9:AA9" xr:uid="{B568617A-495C-4E9C-B2EF-45BDC3C53C51}">
      <formula1>"有り,無し"</formula1>
    </dataValidation>
    <dataValidation type="list" allowBlank="1" showInputMessage="1" showErrorMessage="1" sqref="AC26:AF26" xr:uid="{E8169BCC-F7AC-4AAB-A0C0-9A1ADBDE630A}">
      <formula1>"修了,退学(満期),退学(中途),在学中"</formula1>
    </dataValidation>
    <dataValidation type="list" allowBlank="1" showInputMessage="1" showErrorMessage="1" sqref="AD51:AF52 AD34:AF49" xr:uid="{1CCB0AA1-BC16-432C-9EB4-DAD6B39C00BE}">
      <formula1>"常勤,非常勤"</formula1>
    </dataValidation>
    <dataValidation type="list" allowBlank="1" showInputMessage="1" showErrorMessage="1" sqref="H34:M34 H36:M36 H38:M38 H40:M40 H42:M42 H44:M44 H48:M48 H46:M46" xr:uid="{573248BE-141E-45C7-8AB8-62D639182E07}">
      <formula1>"現在に至る,終了(退職)(予定)"</formula1>
    </dataValidation>
    <dataValidation type="list" allowBlank="1" showInputMessage="1" showErrorMessage="1" sqref="X10:AF10" xr:uid="{5FFAAD00-D8B2-4B80-9936-5569DD5FEC06}">
      <formula1>"教授,芸術,宗教,報道,永住者"</formula1>
    </dataValidation>
    <dataValidation type="list" errorStyle="information" allowBlank="1" showInputMessage="1" showErrorMessage="1" error="選択肢にない場合は直接入力してください" sqref="A19:C20" xr:uid="{0AB0939A-BB51-4F13-847C-BD03765961CD}">
      <formula1>"選択してください,大学,大学院（修士）,大学院（博士）"</formula1>
    </dataValidation>
  </dataValidations>
  <hyperlinks>
    <hyperlink ref="D11" r:id="rId3" xr:uid="{AD069345-2537-49AD-8CC3-1D9053E2EBCA}"/>
  </hyperlinks>
  <pageMargins left="0.7" right="0.7" top="0.75" bottom="0.75" header="0.3" footer="0.3"/>
  <pageSetup paperSize="9" scale="99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="学位一覧に存在しない場合は直接ご入力ください" xr:uid="{71D8DAF5-280B-4B5E-B099-B25611EB0B9D}">
          <x14:formula1>
            <xm:f>学位一覧!$A$3:$A$218</xm:f>
          </x14:formula1>
          <xm:sqref>H27:S27</xm:sqref>
        </x14:dataValidation>
        <x14:dataValidation type="list" allowBlank="1" showInputMessage="1" showErrorMessage="1" xr:uid="{4FD89E8C-5D71-4EA9-ACC1-D9A3BAB76D44}">
          <x14:formula1>
            <xm:f>専門分野一覧!$B$4:$B$286</xm:f>
          </x14:formula1>
          <xm:sqref>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E7F8-9A4C-4EA4-B0CE-D48918606D59}">
  <sheetPr>
    <tabColor theme="4" tint="0.39997558519241921"/>
    <pageSetUpPr autoPageBreaks="0"/>
  </sheetPr>
  <dimension ref="A1:B286"/>
  <sheetViews>
    <sheetView workbookViewId="0">
      <pane ySplit="4" topLeftCell="A5" activePane="bottomLeft" state="frozen"/>
      <selection pane="bottomLeft" activeCell="C5" sqref="C5"/>
    </sheetView>
  </sheetViews>
  <sheetFormatPr defaultRowHeight="13.5"/>
  <cols>
    <col min="1" max="1" width="20.83203125" style="64" customWidth="1"/>
    <col min="2" max="2" width="37.83203125" style="64" customWidth="1"/>
    <col min="3" max="255" width="8.9140625" style="64"/>
    <col min="256" max="256" width="18.6640625" style="64" bestFit="1" customWidth="1"/>
    <col min="257" max="257" width="30.9140625" style="64" bestFit="1" customWidth="1"/>
    <col min="258" max="511" width="8.9140625" style="64"/>
    <col min="512" max="512" width="18.6640625" style="64" bestFit="1" customWidth="1"/>
    <col min="513" max="513" width="30.9140625" style="64" bestFit="1" customWidth="1"/>
    <col min="514" max="767" width="8.9140625" style="64"/>
    <col min="768" max="768" width="18.6640625" style="64" bestFit="1" customWidth="1"/>
    <col min="769" max="769" width="30.9140625" style="64" bestFit="1" customWidth="1"/>
    <col min="770" max="1023" width="8.9140625" style="64"/>
    <col min="1024" max="1024" width="18.6640625" style="64" bestFit="1" customWidth="1"/>
    <col min="1025" max="1025" width="30.9140625" style="64" bestFit="1" customWidth="1"/>
    <col min="1026" max="1279" width="8.9140625" style="64"/>
    <col min="1280" max="1280" width="18.6640625" style="64" bestFit="1" customWidth="1"/>
    <col min="1281" max="1281" width="30.9140625" style="64" bestFit="1" customWidth="1"/>
    <col min="1282" max="1535" width="8.9140625" style="64"/>
    <col min="1536" max="1536" width="18.6640625" style="64" bestFit="1" customWidth="1"/>
    <col min="1537" max="1537" width="30.9140625" style="64" bestFit="1" customWidth="1"/>
    <col min="1538" max="1791" width="8.9140625" style="64"/>
    <col min="1792" max="1792" width="18.6640625" style="64" bestFit="1" customWidth="1"/>
    <col min="1793" max="1793" width="30.9140625" style="64" bestFit="1" customWidth="1"/>
    <col min="1794" max="2047" width="8.9140625" style="64"/>
    <col min="2048" max="2048" width="18.6640625" style="64" bestFit="1" customWidth="1"/>
    <col min="2049" max="2049" width="30.9140625" style="64" bestFit="1" customWidth="1"/>
    <col min="2050" max="2303" width="8.9140625" style="64"/>
    <col min="2304" max="2304" width="18.6640625" style="64" bestFit="1" customWidth="1"/>
    <col min="2305" max="2305" width="30.9140625" style="64" bestFit="1" customWidth="1"/>
    <col min="2306" max="2559" width="8.9140625" style="64"/>
    <col min="2560" max="2560" width="18.6640625" style="64" bestFit="1" customWidth="1"/>
    <col min="2561" max="2561" width="30.9140625" style="64" bestFit="1" customWidth="1"/>
    <col min="2562" max="2815" width="8.9140625" style="64"/>
    <col min="2816" max="2816" width="18.6640625" style="64" bestFit="1" customWidth="1"/>
    <col min="2817" max="2817" width="30.9140625" style="64" bestFit="1" customWidth="1"/>
    <col min="2818" max="3071" width="8.9140625" style="64"/>
    <col min="3072" max="3072" width="18.6640625" style="64" bestFit="1" customWidth="1"/>
    <col min="3073" max="3073" width="30.9140625" style="64" bestFit="1" customWidth="1"/>
    <col min="3074" max="3327" width="8.9140625" style="64"/>
    <col min="3328" max="3328" width="18.6640625" style="64" bestFit="1" customWidth="1"/>
    <col min="3329" max="3329" width="30.9140625" style="64" bestFit="1" customWidth="1"/>
    <col min="3330" max="3583" width="8.9140625" style="64"/>
    <col min="3584" max="3584" width="18.6640625" style="64" bestFit="1" customWidth="1"/>
    <col min="3585" max="3585" width="30.9140625" style="64" bestFit="1" customWidth="1"/>
    <col min="3586" max="3839" width="8.9140625" style="64"/>
    <col min="3840" max="3840" width="18.6640625" style="64" bestFit="1" customWidth="1"/>
    <col min="3841" max="3841" width="30.9140625" style="64" bestFit="1" customWidth="1"/>
    <col min="3842" max="4095" width="8.9140625" style="64"/>
    <col min="4096" max="4096" width="18.6640625" style="64" bestFit="1" customWidth="1"/>
    <col min="4097" max="4097" width="30.9140625" style="64" bestFit="1" customWidth="1"/>
    <col min="4098" max="4351" width="8.9140625" style="64"/>
    <col min="4352" max="4352" width="18.6640625" style="64" bestFit="1" customWidth="1"/>
    <col min="4353" max="4353" width="30.9140625" style="64" bestFit="1" customWidth="1"/>
    <col min="4354" max="4607" width="8.9140625" style="64"/>
    <col min="4608" max="4608" width="18.6640625" style="64" bestFit="1" customWidth="1"/>
    <col min="4609" max="4609" width="30.9140625" style="64" bestFit="1" customWidth="1"/>
    <col min="4610" max="4863" width="8.9140625" style="64"/>
    <col min="4864" max="4864" width="18.6640625" style="64" bestFit="1" customWidth="1"/>
    <col min="4865" max="4865" width="30.9140625" style="64" bestFit="1" customWidth="1"/>
    <col min="4866" max="5119" width="8.9140625" style="64"/>
    <col min="5120" max="5120" width="18.6640625" style="64" bestFit="1" customWidth="1"/>
    <col min="5121" max="5121" width="30.9140625" style="64" bestFit="1" customWidth="1"/>
    <col min="5122" max="5375" width="8.9140625" style="64"/>
    <col min="5376" max="5376" width="18.6640625" style="64" bestFit="1" customWidth="1"/>
    <col min="5377" max="5377" width="30.9140625" style="64" bestFit="1" customWidth="1"/>
    <col min="5378" max="5631" width="8.9140625" style="64"/>
    <col min="5632" max="5632" width="18.6640625" style="64" bestFit="1" customWidth="1"/>
    <col min="5633" max="5633" width="30.9140625" style="64" bestFit="1" customWidth="1"/>
    <col min="5634" max="5887" width="8.9140625" style="64"/>
    <col min="5888" max="5888" width="18.6640625" style="64" bestFit="1" customWidth="1"/>
    <col min="5889" max="5889" width="30.9140625" style="64" bestFit="1" customWidth="1"/>
    <col min="5890" max="6143" width="8.9140625" style="64"/>
    <col min="6144" max="6144" width="18.6640625" style="64" bestFit="1" customWidth="1"/>
    <col min="6145" max="6145" width="30.9140625" style="64" bestFit="1" customWidth="1"/>
    <col min="6146" max="6399" width="8.9140625" style="64"/>
    <col min="6400" max="6400" width="18.6640625" style="64" bestFit="1" customWidth="1"/>
    <col min="6401" max="6401" width="30.9140625" style="64" bestFit="1" customWidth="1"/>
    <col min="6402" max="6655" width="8.9140625" style="64"/>
    <col min="6656" max="6656" width="18.6640625" style="64" bestFit="1" customWidth="1"/>
    <col min="6657" max="6657" width="30.9140625" style="64" bestFit="1" customWidth="1"/>
    <col min="6658" max="6911" width="8.9140625" style="64"/>
    <col min="6912" max="6912" width="18.6640625" style="64" bestFit="1" customWidth="1"/>
    <col min="6913" max="6913" width="30.9140625" style="64" bestFit="1" customWidth="1"/>
    <col min="6914" max="7167" width="8.9140625" style="64"/>
    <col min="7168" max="7168" width="18.6640625" style="64" bestFit="1" customWidth="1"/>
    <col min="7169" max="7169" width="30.9140625" style="64" bestFit="1" customWidth="1"/>
    <col min="7170" max="7423" width="8.9140625" style="64"/>
    <col min="7424" max="7424" width="18.6640625" style="64" bestFit="1" customWidth="1"/>
    <col min="7425" max="7425" width="30.9140625" style="64" bestFit="1" customWidth="1"/>
    <col min="7426" max="7679" width="8.9140625" style="64"/>
    <col min="7680" max="7680" width="18.6640625" style="64" bestFit="1" customWidth="1"/>
    <col min="7681" max="7681" width="30.9140625" style="64" bestFit="1" customWidth="1"/>
    <col min="7682" max="7935" width="8.9140625" style="64"/>
    <col min="7936" max="7936" width="18.6640625" style="64" bestFit="1" customWidth="1"/>
    <col min="7937" max="7937" width="30.9140625" style="64" bestFit="1" customWidth="1"/>
    <col min="7938" max="8191" width="8.9140625" style="64"/>
    <col min="8192" max="8192" width="18.6640625" style="64" bestFit="1" customWidth="1"/>
    <col min="8193" max="8193" width="30.9140625" style="64" bestFit="1" customWidth="1"/>
    <col min="8194" max="8447" width="8.9140625" style="64"/>
    <col min="8448" max="8448" width="18.6640625" style="64" bestFit="1" customWidth="1"/>
    <col min="8449" max="8449" width="30.9140625" style="64" bestFit="1" customWidth="1"/>
    <col min="8450" max="8703" width="8.9140625" style="64"/>
    <col min="8704" max="8704" width="18.6640625" style="64" bestFit="1" customWidth="1"/>
    <col min="8705" max="8705" width="30.9140625" style="64" bestFit="1" customWidth="1"/>
    <col min="8706" max="8959" width="8.9140625" style="64"/>
    <col min="8960" max="8960" width="18.6640625" style="64" bestFit="1" customWidth="1"/>
    <col min="8961" max="8961" width="30.9140625" style="64" bestFit="1" customWidth="1"/>
    <col min="8962" max="9215" width="8.9140625" style="64"/>
    <col min="9216" max="9216" width="18.6640625" style="64" bestFit="1" customWidth="1"/>
    <col min="9217" max="9217" width="30.9140625" style="64" bestFit="1" customWidth="1"/>
    <col min="9218" max="9471" width="8.9140625" style="64"/>
    <col min="9472" max="9472" width="18.6640625" style="64" bestFit="1" customWidth="1"/>
    <col min="9473" max="9473" width="30.9140625" style="64" bestFit="1" customWidth="1"/>
    <col min="9474" max="9727" width="8.9140625" style="64"/>
    <col min="9728" max="9728" width="18.6640625" style="64" bestFit="1" customWidth="1"/>
    <col min="9729" max="9729" width="30.9140625" style="64" bestFit="1" customWidth="1"/>
    <col min="9730" max="9983" width="8.9140625" style="64"/>
    <col min="9984" max="9984" width="18.6640625" style="64" bestFit="1" customWidth="1"/>
    <col min="9985" max="9985" width="30.9140625" style="64" bestFit="1" customWidth="1"/>
    <col min="9986" max="10239" width="8.9140625" style="64"/>
    <col min="10240" max="10240" width="18.6640625" style="64" bestFit="1" customWidth="1"/>
    <col min="10241" max="10241" width="30.9140625" style="64" bestFit="1" customWidth="1"/>
    <col min="10242" max="10495" width="8.9140625" style="64"/>
    <col min="10496" max="10496" width="18.6640625" style="64" bestFit="1" customWidth="1"/>
    <col min="10497" max="10497" width="30.9140625" style="64" bestFit="1" customWidth="1"/>
    <col min="10498" max="10751" width="8.9140625" style="64"/>
    <col min="10752" max="10752" width="18.6640625" style="64" bestFit="1" customWidth="1"/>
    <col min="10753" max="10753" width="30.9140625" style="64" bestFit="1" customWidth="1"/>
    <col min="10754" max="11007" width="8.9140625" style="64"/>
    <col min="11008" max="11008" width="18.6640625" style="64" bestFit="1" customWidth="1"/>
    <col min="11009" max="11009" width="30.9140625" style="64" bestFit="1" customWidth="1"/>
    <col min="11010" max="11263" width="8.9140625" style="64"/>
    <col min="11264" max="11264" width="18.6640625" style="64" bestFit="1" customWidth="1"/>
    <col min="11265" max="11265" width="30.9140625" style="64" bestFit="1" customWidth="1"/>
    <col min="11266" max="11519" width="8.9140625" style="64"/>
    <col min="11520" max="11520" width="18.6640625" style="64" bestFit="1" customWidth="1"/>
    <col min="11521" max="11521" width="30.9140625" style="64" bestFit="1" customWidth="1"/>
    <col min="11522" max="11775" width="8.9140625" style="64"/>
    <col min="11776" max="11776" width="18.6640625" style="64" bestFit="1" customWidth="1"/>
    <col min="11777" max="11777" width="30.9140625" style="64" bestFit="1" customWidth="1"/>
    <col min="11778" max="12031" width="8.9140625" style="64"/>
    <col min="12032" max="12032" width="18.6640625" style="64" bestFit="1" customWidth="1"/>
    <col min="12033" max="12033" width="30.9140625" style="64" bestFit="1" customWidth="1"/>
    <col min="12034" max="12287" width="8.9140625" style="64"/>
    <col min="12288" max="12288" width="18.6640625" style="64" bestFit="1" customWidth="1"/>
    <col min="12289" max="12289" width="30.9140625" style="64" bestFit="1" customWidth="1"/>
    <col min="12290" max="12543" width="8.9140625" style="64"/>
    <col min="12544" max="12544" width="18.6640625" style="64" bestFit="1" customWidth="1"/>
    <col min="12545" max="12545" width="30.9140625" style="64" bestFit="1" customWidth="1"/>
    <col min="12546" max="12799" width="8.9140625" style="64"/>
    <col min="12800" max="12800" width="18.6640625" style="64" bestFit="1" customWidth="1"/>
    <col min="12801" max="12801" width="30.9140625" style="64" bestFit="1" customWidth="1"/>
    <col min="12802" max="13055" width="8.9140625" style="64"/>
    <col min="13056" max="13056" width="18.6640625" style="64" bestFit="1" customWidth="1"/>
    <col min="13057" max="13057" width="30.9140625" style="64" bestFit="1" customWidth="1"/>
    <col min="13058" max="13311" width="8.9140625" style="64"/>
    <col min="13312" max="13312" width="18.6640625" style="64" bestFit="1" customWidth="1"/>
    <col min="13313" max="13313" width="30.9140625" style="64" bestFit="1" customWidth="1"/>
    <col min="13314" max="13567" width="8.9140625" style="64"/>
    <col min="13568" max="13568" width="18.6640625" style="64" bestFit="1" customWidth="1"/>
    <col min="13569" max="13569" width="30.9140625" style="64" bestFit="1" customWidth="1"/>
    <col min="13570" max="13823" width="8.9140625" style="64"/>
    <col min="13824" max="13824" width="18.6640625" style="64" bestFit="1" customWidth="1"/>
    <col min="13825" max="13825" width="30.9140625" style="64" bestFit="1" customWidth="1"/>
    <col min="13826" max="14079" width="8.9140625" style="64"/>
    <col min="14080" max="14080" width="18.6640625" style="64" bestFit="1" customWidth="1"/>
    <col min="14081" max="14081" width="30.9140625" style="64" bestFit="1" customWidth="1"/>
    <col min="14082" max="14335" width="8.9140625" style="64"/>
    <col min="14336" max="14336" width="18.6640625" style="64" bestFit="1" customWidth="1"/>
    <col min="14337" max="14337" width="30.9140625" style="64" bestFit="1" customWidth="1"/>
    <col min="14338" max="14591" width="8.9140625" style="64"/>
    <col min="14592" max="14592" width="18.6640625" style="64" bestFit="1" customWidth="1"/>
    <col min="14593" max="14593" width="30.9140625" style="64" bestFit="1" customWidth="1"/>
    <col min="14594" max="14847" width="8.9140625" style="64"/>
    <col min="14848" max="14848" width="18.6640625" style="64" bestFit="1" customWidth="1"/>
    <col min="14849" max="14849" width="30.9140625" style="64" bestFit="1" customWidth="1"/>
    <col min="14850" max="15103" width="8.9140625" style="64"/>
    <col min="15104" max="15104" width="18.6640625" style="64" bestFit="1" customWidth="1"/>
    <col min="15105" max="15105" width="30.9140625" style="64" bestFit="1" customWidth="1"/>
    <col min="15106" max="15359" width="8.9140625" style="64"/>
    <col min="15360" max="15360" width="18.6640625" style="64" bestFit="1" customWidth="1"/>
    <col min="15361" max="15361" width="30.9140625" style="64" bestFit="1" customWidth="1"/>
    <col min="15362" max="15615" width="8.9140625" style="64"/>
    <col min="15616" max="15616" width="18.6640625" style="64" bestFit="1" customWidth="1"/>
    <col min="15617" max="15617" width="30.9140625" style="64" bestFit="1" customWidth="1"/>
    <col min="15618" max="15871" width="8.9140625" style="64"/>
    <col min="15872" max="15872" width="18.6640625" style="64" bestFit="1" customWidth="1"/>
    <col min="15873" max="15873" width="30.9140625" style="64" bestFit="1" customWidth="1"/>
    <col min="15874" max="16127" width="8.9140625" style="64"/>
    <col min="16128" max="16128" width="18.6640625" style="64" bestFit="1" customWidth="1"/>
    <col min="16129" max="16129" width="30.9140625" style="64" bestFit="1" customWidth="1"/>
    <col min="16130" max="16384" width="8.9140625" style="64"/>
  </cols>
  <sheetData>
    <row r="1" spans="1:2" ht="22">
      <c r="A1" s="63" t="s">
        <v>66</v>
      </c>
    </row>
    <row r="2" spans="1:2" ht="14" thickBot="1">
      <c r="B2" s="65" t="s">
        <v>67</v>
      </c>
    </row>
    <row r="3" spans="1:2" ht="16.5" thickBot="1">
      <c r="A3" s="66" t="s">
        <v>68</v>
      </c>
      <c r="B3" s="67" t="s">
        <v>69</v>
      </c>
    </row>
    <row r="4" spans="1:2" ht="16.5" hidden="1" thickBot="1">
      <c r="A4" s="66"/>
      <c r="B4" s="67" t="s">
        <v>561</v>
      </c>
    </row>
    <row r="5" spans="1:2">
      <c r="A5" s="68" t="s">
        <v>70</v>
      </c>
      <c r="B5" s="69" t="s">
        <v>71</v>
      </c>
    </row>
    <row r="6" spans="1:2">
      <c r="A6" s="70" t="s">
        <v>70</v>
      </c>
      <c r="B6" s="71" t="s">
        <v>72</v>
      </c>
    </row>
    <row r="7" spans="1:2">
      <c r="A7" s="70" t="s">
        <v>70</v>
      </c>
      <c r="B7" s="71" t="s">
        <v>73</v>
      </c>
    </row>
    <row r="8" spans="1:2">
      <c r="A8" s="70" t="s">
        <v>70</v>
      </c>
      <c r="B8" s="71" t="s">
        <v>74</v>
      </c>
    </row>
    <row r="9" spans="1:2">
      <c r="A9" s="70" t="s">
        <v>70</v>
      </c>
      <c r="B9" s="71" t="s">
        <v>75</v>
      </c>
    </row>
    <row r="10" spans="1:2">
      <c r="A10" s="70" t="s">
        <v>70</v>
      </c>
      <c r="B10" s="71" t="s">
        <v>76</v>
      </c>
    </row>
    <row r="11" spans="1:2">
      <c r="A11" s="70" t="s">
        <v>70</v>
      </c>
      <c r="B11" s="71" t="s">
        <v>77</v>
      </c>
    </row>
    <row r="12" spans="1:2">
      <c r="A12" s="70" t="s">
        <v>70</v>
      </c>
      <c r="B12" s="71" t="s">
        <v>78</v>
      </c>
    </row>
    <row r="13" spans="1:2">
      <c r="A13" s="70" t="s">
        <v>70</v>
      </c>
      <c r="B13" s="71" t="s">
        <v>79</v>
      </c>
    </row>
    <row r="14" spans="1:2">
      <c r="A14" s="70" t="s">
        <v>70</v>
      </c>
      <c r="B14" s="71" t="s">
        <v>80</v>
      </c>
    </row>
    <row r="15" spans="1:2" ht="14" thickBot="1">
      <c r="A15" s="72" t="s">
        <v>70</v>
      </c>
      <c r="B15" s="73" t="s">
        <v>81</v>
      </c>
    </row>
    <row r="16" spans="1:2">
      <c r="A16" s="68" t="s">
        <v>82</v>
      </c>
      <c r="B16" s="69" t="s">
        <v>83</v>
      </c>
    </row>
    <row r="17" spans="1:2">
      <c r="A17" s="70" t="s">
        <v>82</v>
      </c>
      <c r="B17" s="71" t="s">
        <v>84</v>
      </c>
    </row>
    <row r="18" spans="1:2">
      <c r="A18" s="70" t="s">
        <v>82</v>
      </c>
      <c r="B18" s="71" t="s">
        <v>85</v>
      </c>
    </row>
    <row r="19" spans="1:2" ht="14" thickBot="1">
      <c r="A19" s="72" t="s">
        <v>82</v>
      </c>
      <c r="B19" s="73" t="s">
        <v>86</v>
      </c>
    </row>
    <row r="20" spans="1:2" ht="14" thickBot="1">
      <c r="A20" s="74" t="s">
        <v>87</v>
      </c>
      <c r="B20" s="75" t="s">
        <v>87</v>
      </c>
    </row>
    <row r="21" spans="1:2">
      <c r="A21" s="68" t="s">
        <v>88</v>
      </c>
      <c r="B21" s="69" t="s">
        <v>89</v>
      </c>
    </row>
    <row r="22" spans="1:2">
      <c r="A22" s="70" t="s">
        <v>88</v>
      </c>
      <c r="B22" s="71" t="s">
        <v>90</v>
      </c>
    </row>
    <row r="23" spans="1:2" ht="14" thickBot="1">
      <c r="A23" s="72" t="s">
        <v>88</v>
      </c>
      <c r="B23" s="73" t="s">
        <v>91</v>
      </c>
    </row>
    <row r="24" spans="1:2">
      <c r="A24" s="68" t="s">
        <v>92</v>
      </c>
      <c r="B24" s="69" t="s">
        <v>93</v>
      </c>
    </row>
    <row r="25" spans="1:2">
      <c r="A25" s="70" t="s">
        <v>92</v>
      </c>
      <c r="B25" s="71" t="s">
        <v>94</v>
      </c>
    </row>
    <row r="26" spans="1:2" ht="14" thickBot="1">
      <c r="A26" s="72" t="s">
        <v>92</v>
      </c>
      <c r="B26" s="73" t="s">
        <v>95</v>
      </c>
    </row>
    <row r="27" spans="1:2">
      <c r="A27" s="68" t="s">
        <v>96</v>
      </c>
      <c r="B27" s="69" t="s">
        <v>97</v>
      </c>
    </row>
    <row r="28" spans="1:2" ht="14" thickBot="1">
      <c r="A28" s="72" t="s">
        <v>96</v>
      </c>
      <c r="B28" s="73" t="s">
        <v>98</v>
      </c>
    </row>
    <row r="29" spans="1:2">
      <c r="A29" s="68" t="s">
        <v>99</v>
      </c>
      <c r="B29" s="69" t="s">
        <v>100</v>
      </c>
    </row>
    <row r="30" spans="1:2" ht="14" thickBot="1">
      <c r="A30" s="72" t="s">
        <v>99</v>
      </c>
      <c r="B30" s="73" t="s">
        <v>101</v>
      </c>
    </row>
    <row r="31" spans="1:2" ht="14" thickBot="1">
      <c r="A31" s="74" t="s">
        <v>102</v>
      </c>
      <c r="B31" s="75" t="s">
        <v>102</v>
      </c>
    </row>
    <row r="32" spans="1:2" ht="14" thickBot="1">
      <c r="A32" s="74" t="s">
        <v>103</v>
      </c>
      <c r="B32" s="75" t="s">
        <v>103</v>
      </c>
    </row>
    <row r="33" spans="1:2" ht="14" thickBot="1">
      <c r="A33" s="74" t="s">
        <v>104</v>
      </c>
      <c r="B33" s="75" t="s">
        <v>104</v>
      </c>
    </row>
    <row r="34" spans="1:2">
      <c r="A34" s="68" t="s">
        <v>105</v>
      </c>
      <c r="B34" s="69" t="s">
        <v>106</v>
      </c>
    </row>
    <row r="35" spans="1:2">
      <c r="A35" s="70" t="s">
        <v>105</v>
      </c>
      <c r="B35" s="71" t="s">
        <v>107</v>
      </c>
    </row>
    <row r="36" spans="1:2">
      <c r="A36" s="70" t="s">
        <v>105</v>
      </c>
      <c r="B36" s="71" t="s">
        <v>108</v>
      </c>
    </row>
    <row r="37" spans="1:2" ht="14" thickBot="1">
      <c r="A37" s="72" t="s">
        <v>105</v>
      </c>
      <c r="B37" s="73" t="s">
        <v>109</v>
      </c>
    </row>
    <row r="38" spans="1:2">
      <c r="A38" s="68" t="s">
        <v>110</v>
      </c>
      <c r="B38" s="69" t="s">
        <v>111</v>
      </c>
    </row>
    <row r="39" spans="1:2">
      <c r="A39" s="70" t="s">
        <v>110</v>
      </c>
      <c r="B39" s="71" t="s">
        <v>112</v>
      </c>
    </row>
    <row r="40" spans="1:2" ht="14" thickBot="1">
      <c r="A40" s="72" t="s">
        <v>110</v>
      </c>
      <c r="B40" s="73" t="s">
        <v>113</v>
      </c>
    </row>
    <row r="41" spans="1:2">
      <c r="A41" s="68" t="s">
        <v>114</v>
      </c>
      <c r="B41" s="69" t="s">
        <v>115</v>
      </c>
    </row>
    <row r="42" spans="1:2" ht="14" thickBot="1">
      <c r="A42" s="72" t="s">
        <v>114</v>
      </c>
      <c r="B42" s="73" t="s">
        <v>116</v>
      </c>
    </row>
    <row r="43" spans="1:2">
      <c r="A43" s="68" t="s">
        <v>117</v>
      </c>
      <c r="B43" s="69" t="s">
        <v>118</v>
      </c>
    </row>
    <row r="44" spans="1:2" ht="14" thickBot="1">
      <c r="A44" s="72" t="s">
        <v>117</v>
      </c>
      <c r="B44" s="73" t="s">
        <v>119</v>
      </c>
    </row>
    <row r="45" spans="1:2" ht="14" thickBot="1">
      <c r="A45" s="74" t="s">
        <v>120</v>
      </c>
      <c r="B45" s="75" t="s">
        <v>120</v>
      </c>
    </row>
    <row r="46" spans="1:2" ht="14" thickBot="1">
      <c r="A46" s="74" t="s">
        <v>121</v>
      </c>
      <c r="B46" s="75" t="s">
        <v>121</v>
      </c>
    </row>
    <row r="47" spans="1:2" ht="14" thickBot="1">
      <c r="A47" s="74" t="s">
        <v>122</v>
      </c>
      <c r="B47" s="75" t="s">
        <v>122</v>
      </c>
    </row>
    <row r="48" spans="1:2" ht="14" thickBot="1">
      <c r="A48" s="74" t="s">
        <v>123</v>
      </c>
      <c r="B48" s="75" t="s">
        <v>123</v>
      </c>
    </row>
    <row r="49" spans="1:2">
      <c r="A49" s="68" t="s">
        <v>124</v>
      </c>
      <c r="B49" s="69" t="s">
        <v>125</v>
      </c>
    </row>
    <row r="50" spans="1:2">
      <c r="A50" s="70" t="s">
        <v>124</v>
      </c>
      <c r="B50" s="71" t="s">
        <v>126</v>
      </c>
    </row>
    <row r="51" spans="1:2">
      <c r="A51" s="70" t="s">
        <v>124</v>
      </c>
      <c r="B51" s="71" t="s">
        <v>127</v>
      </c>
    </row>
    <row r="52" spans="1:2">
      <c r="A52" s="70" t="s">
        <v>124</v>
      </c>
      <c r="B52" s="71" t="s">
        <v>128</v>
      </c>
    </row>
    <row r="53" spans="1:2">
      <c r="A53" s="70" t="s">
        <v>124</v>
      </c>
      <c r="B53" s="71" t="s">
        <v>129</v>
      </c>
    </row>
    <row r="54" spans="1:2" ht="14" thickBot="1">
      <c r="A54" s="72" t="s">
        <v>124</v>
      </c>
      <c r="B54" s="73" t="s">
        <v>130</v>
      </c>
    </row>
    <row r="55" spans="1:2">
      <c r="A55" s="68" t="s">
        <v>131</v>
      </c>
      <c r="B55" s="69" t="s">
        <v>132</v>
      </c>
    </row>
    <row r="56" spans="1:2">
      <c r="A56" s="70" t="s">
        <v>131</v>
      </c>
      <c r="B56" s="71" t="s">
        <v>133</v>
      </c>
    </row>
    <row r="57" spans="1:2" ht="14" thickBot="1">
      <c r="A57" s="72" t="s">
        <v>131</v>
      </c>
      <c r="B57" s="73" t="s">
        <v>134</v>
      </c>
    </row>
    <row r="58" spans="1:2">
      <c r="A58" s="68" t="s">
        <v>135</v>
      </c>
      <c r="B58" s="69" t="s">
        <v>135</v>
      </c>
    </row>
    <row r="59" spans="1:2">
      <c r="A59" s="70" t="s">
        <v>135</v>
      </c>
      <c r="B59" s="71" t="s">
        <v>136</v>
      </c>
    </row>
    <row r="60" spans="1:2">
      <c r="A60" s="70" t="s">
        <v>135</v>
      </c>
      <c r="B60" s="71" t="s">
        <v>137</v>
      </c>
    </row>
    <row r="61" spans="1:2">
      <c r="A61" s="70" t="s">
        <v>135</v>
      </c>
      <c r="B61" s="71" t="s">
        <v>138</v>
      </c>
    </row>
    <row r="62" spans="1:2" ht="14" thickBot="1">
      <c r="A62" s="72" t="s">
        <v>135</v>
      </c>
      <c r="B62" s="73" t="s">
        <v>139</v>
      </c>
    </row>
    <row r="63" spans="1:2">
      <c r="A63" s="68" t="s">
        <v>140</v>
      </c>
      <c r="B63" s="69" t="s">
        <v>141</v>
      </c>
    </row>
    <row r="64" spans="1:2">
      <c r="A64" s="70" t="s">
        <v>140</v>
      </c>
      <c r="B64" s="71" t="s">
        <v>142</v>
      </c>
    </row>
    <row r="65" spans="1:2">
      <c r="A65" s="70" t="s">
        <v>140</v>
      </c>
      <c r="B65" s="71" t="s">
        <v>143</v>
      </c>
    </row>
    <row r="66" spans="1:2">
      <c r="A66" s="70" t="s">
        <v>140</v>
      </c>
      <c r="B66" s="71" t="s">
        <v>144</v>
      </c>
    </row>
    <row r="67" spans="1:2" ht="14" thickBot="1">
      <c r="A67" s="72" t="s">
        <v>140</v>
      </c>
      <c r="B67" s="73" t="s">
        <v>145</v>
      </c>
    </row>
    <row r="68" spans="1:2" ht="14" thickBot="1">
      <c r="A68" s="74" t="s">
        <v>146</v>
      </c>
      <c r="B68" s="75" t="s">
        <v>146</v>
      </c>
    </row>
    <row r="69" spans="1:2" ht="14" thickBot="1">
      <c r="A69" s="74" t="s">
        <v>147</v>
      </c>
      <c r="B69" s="75" t="s">
        <v>148</v>
      </c>
    </row>
    <row r="70" spans="1:2">
      <c r="A70" s="68" t="s">
        <v>149</v>
      </c>
      <c r="B70" s="69" t="s">
        <v>150</v>
      </c>
    </row>
    <row r="71" spans="1:2">
      <c r="A71" s="70" t="s">
        <v>149</v>
      </c>
      <c r="B71" s="71" t="s">
        <v>151</v>
      </c>
    </row>
    <row r="72" spans="1:2">
      <c r="A72" s="70" t="s">
        <v>149</v>
      </c>
      <c r="B72" s="71" t="s">
        <v>152</v>
      </c>
    </row>
    <row r="73" spans="1:2">
      <c r="A73" s="70" t="s">
        <v>149</v>
      </c>
      <c r="B73" s="71" t="s">
        <v>153</v>
      </c>
    </row>
    <row r="74" spans="1:2">
      <c r="A74" s="70" t="s">
        <v>149</v>
      </c>
      <c r="B74" s="71" t="s">
        <v>154</v>
      </c>
    </row>
    <row r="75" spans="1:2">
      <c r="A75" s="70" t="s">
        <v>149</v>
      </c>
      <c r="B75" s="71" t="s">
        <v>155</v>
      </c>
    </row>
    <row r="76" spans="1:2" ht="14" thickBot="1">
      <c r="A76" s="72" t="s">
        <v>149</v>
      </c>
      <c r="B76" s="73" t="s">
        <v>156</v>
      </c>
    </row>
    <row r="77" spans="1:2">
      <c r="A77" s="68" t="s">
        <v>157</v>
      </c>
      <c r="B77" s="69" t="s">
        <v>157</v>
      </c>
    </row>
    <row r="78" spans="1:2" ht="14" thickBot="1">
      <c r="A78" s="76" t="s">
        <v>157</v>
      </c>
      <c r="B78" s="77" t="s">
        <v>158</v>
      </c>
    </row>
    <row r="79" spans="1:2">
      <c r="A79" s="68" t="s">
        <v>159</v>
      </c>
      <c r="B79" s="69" t="s">
        <v>160</v>
      </c>
    </row>
    <row r="80" spans="1:2">
      <c r="A80" s="70" t="s">
        <v>159</v>
      </c>
      <c r="B80" s="71" t="s">
        <v>161</v>
      </c>
    </row>
    <row r="81" spans="1:2">
      <c r="A81" s="70" t="s">
        <v>159</v>
      </c>
      <c r="B81" s="71" t="s">
        <v>162</v>
      </c>
    </row>
    <row r="82" spans="1:2">
      <c r="A82" s="70" t="s">
        <v>159</v>
      </c>
      <c r="B82" s="71" t="s">
        <v>163</v>
      </c>
    </row>
    <row r="83" spans="1:2">
      <c r="A83" s="70" t="s">
        <v>159</v>
      </c>
      <c r="B83" s="71" t="s">
        <v>164</v>
      </c>
    </row>
    <row r="84" spans="1:2">
      <c r="A84" s="70" t="s">
        <v>159</v>
      </c>
      <c r="B84" s="71" t="s">
        <v>165</v>
      </c>
    </row>
    <row r="85" spans="1:2" ht="14" thickBot="1">
      <c r="A85" s="72" t="s">
        <v>159</v>
      </c>
      <c r="B85" s="73" t="s">
        <v>166</v>
      </c>
    </row>
    <row r="86" spans="1:2">
      <c r="A86" s="68" t="s">
        <v>167</v>
      </c>
      <c r="B86" s="69" t="s">
        <v>167</v>
      </c>
    </row>
    <row r="87" spans="1:2">
      <c r="A87" s="70" t="s">
        <v>167</v>
      </c>
      <c r="B87" s="71" t="s">
        <v>168</v>
      </c>
    </row>
    <row r="88" spans="1:2" ht="14" thickBot="1">
      <c r="A88" s="72" t="s">
        <v>167</v>
      </c>
      <c r="B88" s="73" t="s">
        <v>169</v>
      </c>
    </row>
    <row r="89" spans="1:2">
      <c r="A89" s="68" t="s">
        <v>170</v>
      </c>
      <c r="B89" s="69" t="s">
        <v>170</v>
      </c>
    </row>
    <row r="90" spans="1:2" ht="14" thickBot="1">
      <c r="A90" s="72" t="s">
        <v>170</v>
      </c>
      <c r="B90" s="73" t="s">
        <v>171</v>
      </c>
    </row>
    <row r="91" spans="1:2">
      <c r="A91" s="68" t="s">
        <v>172</v>
      </c>
      <c r="B91" s="69" t="s">
        <v>173</v>
      </c>
    </row>
    <row r="92" spans="1:2">
      <c r="A92" s="70" t="s">
        <v>172</v>
      </c>
      <c r="B92" s="71" t="s">
        <v>174</v>
      </c>
    </row>
    <row r="93" spans="1:2">
      <c r="A93" s="70" t="s">
        <v>172</v>
      </c>
      <c r="B93" s="71" t="s">
        <v>175</v>
      </c>
    </row>
    <row r="94" spans="1:2" ht="14" thickBot="1">
      <c r="A94" s="72" t="s">
        <v>172</v>
      </c>
      <c r="B94" s="73" t="s">
        <v>176</v>
      </c>
    </row>
    <row r="95" spans="1:2">
      <c r="A95" s="68" t="s">
        <v>177</v>
      </c>
      <c r="B95" s="69" t="s">
        <v>177</v>
      </c>
    </row>
    <row r="96" spans="1:2">
      <c r="A96" s="70" t="s">
        <v>177</v>
      </c>
      <c r="B96" s="71" t="s">
        <v>178</v>
      </c>
    </row>
    <row r="97" spans="1:2">
      <c r="A97" s="70" t="s">
        <v>177</v>
      </c>
      <c r="B97" s="71" t="s">
        <v>179</v>
      </c>
    </row>
    <row r="98" spans="1:2" ht="14" thickBot="1">
      <c r="A98" s="72" t="s">
        <v>177</v>
      </c>
      <c r="B98" s="73" t="s">
        <v>180</v>
      </c>
    </row>
    <row r="99" spans="1:2">
      <c r="A99" s="68" t="s">
        <v>181</v>
      </c>
      <c r="B99" s="69" t="s">
        <v>182</v>
      </c>
    </row>
    <row r="100" spans="1:2">
      <c r="A100" s="70" t="s">
        <v>181</v>
      </c>
      <c r="B100" s="71" t="s">
        <v>183</v>
      </c>
    </row>
    <row r="101" spans="1:2">
      <c r="A101" s="70" t="s">
        <v>181</v>
      </c>
      <c r="B101" s="71" t="s">
        <v>184</v>
      </c>
    </row>
    <row r="102" spans="1:2">
      <c r="A102" s="70" t="s">
        <v>181</v>
      </c>
      <c r="B102" s="71" t="s">
        <v>185</v>
      </c>
    </row>
    <row r="103" spans="1:2" ht="14" thickBot="1">
      <c r="A103" s="72" t="s">
        <v>181</v>
      </c>
      <c r="B103" s="73" t="s">
        <v>186</v>
      </c>
    </row>
    <row r="104" spans="1:2" ht="14" thickBot="1">
      <c r="A104" s="78" t="s">
        <v>187</v>
      </c>
      <c r="B104" s="79" t="s">
        <v>187</v>
      </c>
    </row>
    <row r="105" spans="1:2">
      <c r="A105" s="68" t="s">
        <v>188</v>
      </c>
      <c r="B105" s="69" t="s">
        <v>189</v>
      </c>
    </row>
    <row r="106" spans="1:2">
      <c r="A106" s="70" t="s">
        <v>188</v>
      </c>
      <c r="B106" s="71" t="s">
        <v>190</v>
      </c>
    </row>
    <row r="107" spans="1:2">
      <c r="A107" s="70" t="s">
        <v>188</v>
      </c>
      <c r="B107" s="71" t="s">
        <v>191</v>
      </c>
    </row>
    <row r="108" spans="1:2">
      <c r="A108" s="70" t="s">
        <v>188</v>
      </c>
      <c r="B108" s="71" t="s">
        <v>192</v>
      </c>
    </row>
    <row r="109" spans="1:2">
      <c r="A109" s="70" t="s">
        <v>188</v>
      </c>
      <c r="B109" s="71" t="s">
        <v>193</v>
      </c>
    </row>
    <row r="110" spans="1:2" ht="14" thickBot="1">
      <c r="A110" s="72" t="s">
        <v>188</v>
      </c>
      <c r="B110" s="73" t="s">
        <v>194</v>
      </c>
    </row>
    <row r="111" spans="1:2">
      <c r="A111" s="68" t="s">
        <v>195</v>
      </c>
      <c r="B111" s="69" t="s">
        <v>196</v>
      </c>
    </row>
    <row r="112" spans="1:2">
      <c r="A112" s="80" t="s">
        <v>195</v>
      </c>
      <c r="B112" s="71" t="s">
        <v>197</v>
      </c>
    </row>
    <row r="113" spans="1:2">
      <c r="A113" s="70" t="s">
        <v>195</v>
      </c>
      <c r="B113" s="71" t="s">
        <v>198</v>
      </c>
    </row>
    <row r="114" spans="1:2">
      <c r="A114" s="70" t="s">
        <v>195</v>
      </c>
      <c r="B114" s="71" t="s">
        <v>199</v>
      </c>
    </row>
    <row r="115" spans="1:2">
      <c r="A115" s="70" t="s">
        <v>195</v>
      </c>
      <c r="B115" s="71" t="s">
        <v>200</v>
      </c>
    </row>
    <row r="116" spans="1:2">
      <c r="A116" s="70" t="s">
        <v>195</v>
      </c>
      <c r="B116" s="71" t="s">
        <v>201</v>
      </c>
    </row>
    <row r="117" spans="1:2" ht="14" thickBot="1">
      <c r="A117" s="76" t="s">
        <v>195</v>
      </c>
      <c r="B117" s="77" t="s">
        <v>202</v>
      </c>
    </row>
    <row r="118" spans="1:2" ht="14" thickBot="1">
      <c r="A118" s="74" t="s">
        <v>203</v>
      </c>
      <c r="B118" s="75" t="s">
        <v>203</v>
      </c>
    </row>
    <row r="119" spans="1:2">
      <c r="A119" s="68" t="s">
        <v>204</v>
      </c>
      <c r="B119" s="69" t="s">
        <v>205</v>
      </c>
    </row>
    <row r="120" spans="1:2">
      <c r="A120" s="70" t="s">
        <v>204</v>
      </c>
      <c r="B120" s="71" t="s">
        <v>206</v>
      </c>
    </row>
    <row r="121" spans="1:2" ht="14" thickBot="1">
      <c r="A121" s="72" t="s">
        <v>204</v>
      </c>
      <c r="B121" s="73" t="s">
        <v>207</v>
      </c>
    </row>
    <row r="122" spans="1:2">
      <c r="A122" s="68" t="s">
        <v>208</v>
      </c>
      <c r="B122" s="81" t="s">
        <v>209</v>
      </c>
    </row>
    <row r="123" spans="1:2">
      <c r="A123" s="70" t="s">
        <v>208</v>
      </c>
      <c r="B123" s="82" t="s">
        <v>210</v>
      </c>
    </row>
    <row r="124" spans="1:2">
      <c r="A124" s="70" t="s">
        <v>208</v>
      </c>
      <c r="B124" s="82" t="s">
        <v>211</v>
      </c>
    </row>
    <row r="125" spans="1:2">
      <c r="A125" s="70" t="s">
        <v>208</v>
      </c>
      <c r="B125" s="82" t="s">
        <v>212</v>
      </c>
    </row>
    <row r="126" spans="1:2">
      <c r="A126" s="70" t="s">
        <v>208</v>
      </c>
      <c r="B126" s="82" t="s">
        <v>213</v>
      </c>
    </row>
    <row r="127" spans="1:2" ht="14" thickBot="1">
      <c r="A127" s="72" t="s">
        <v>208</v>
      </c>
      <c r="B127" s="83" t="s">
        <v>214</v>
      </c>
    </row>
    <row r="128" spans="1:2">
      <c r="A128" s="68" t="s">
        <v>215</v>
      </c>
      <c r="B128" s="69" t="s">
        <v>216</v>
      </c>
    </row>
    <row r="129" spans="1:2">
      <c r="A129" s="70" t="s">
        <v>215</v>
      </c>
      <c r="B129" s="71" t="s">
        <v>217</v>
      </c>
    </row>
    <row r="130" spans="1:2">
      <c r="A130" s="70" t="s">
        <v>215</v>
      </c>
      <c r="B130" s="71" t="s">
        <v>218</v>
      </c>
    </row>
    <row r="131" spans="1:2" ht="14" thickBot="1">
      <c r="A131" s="72" t="s">
        <v>215</v>
      </c>
      <c r="B131" s="73" t="s">
        <v>219</v>
      </c>
    </row>
    <row r="132" spans="1:2">
      <c r="A132" s="68" t="s">
        <v>220</v>
      </c>
      <c r="B132" s="69" t="s">
        <v>221</v>
      </c>
    </row>
    <row r="133" spans="1:2">
      <c r="A133" s="70" t="s">
        <v>220</v>
      </c>
      <c r="B133" s="71" t="s">
        <v>222</v>
      </c>
    </row>
    <row r="134" spans="1:2">
      <c r="A134" s="70" t="s">
        <v>220</v>
      </c>
      <c r="B134" s="71" t="s">
        <v>223</v>
      </c>
    </row>
    <row r="135" spans="1:2">
      <c r="A135" s="70" t="s">
        <v>220</v>
      </c>
      <c r="B135" s="71" t="s">
        <v>224</v>
      </c>
    </row>
    <row r="136" spans="1:2" ht="14" thickBot="1">
      <c r="A136" s="72" t="s">
        <v>220</v>
      </c>
      <c r="B136" s="73" t="s">
        <v>225</v>
      </c>
    </row>
    <row r="137" spans="1:2">
      <c r="A137" s="68" t="s">
        <v>226</v>
      </c>
      <c r="B137" s="69" t="s">
        <v>227</v>
      </c>
    </row>
    <row r="138" spans="1:2">
      <c r="A138" s="70" t="s">
        <v>226</v>
      </c>
      <c r="B138" s="71" t="s">
        <v>228</v>
      </c>
    </row>
    <row r="139" spans="1:2">
      <c r="A139" s="70" t="s">
        <v>226</v>
      </c>
      <c r="B139" s="71" t="s">
        <v>229</v>
      </c>
    </row>
    <row r="140" spans="1:2">
      <c r="A140" s="70" t="s">
        <v>226</v>
      </c>
      <c r="B140" s="71" t="s">
        <v>230</v>
      </c>
    </row>
    <row r="141" spans="1:2">
      <c r="A141" s="70" t="s">
        <v>226</v>
      </c>
      <c r="B141" s="71" t="s">
        <v>231</v>
      </c>
    </row>
    <row r="142" spans="1:2">
      <c r="A142" s="70" t="s">
        <v>226</v>
      </c>
      <c r="B142" s="71" t="s">
        <v>232</v>
      </c>
    </row>
    <row r="143" spans="1:2" ht="14" thickBot="1">
      <c r="A143" s="72" t="s">
        <v>226</v>
      </c>
      <c r="B143" s="73" t="s">
        <v>233</v>
      </c>
    </row>
    <row r="144" spans="1:2">
      <c r="A144" s="68" t="s">
        <v>234</v>
      </c>
      <c r="B144" s="69" t="s">
        <v>235</v>
      </c>
    </row>
    <row r="145" spans="1:2">
      <c r="A145" s="70" t="s">
        <v>234</v>
      </c>
      <c r="B145" s="71" t="s">
        <v>236</v>
      </c>
    </row>
    <row r="146" spans="1:2">
      <c r="A146" s="70" t="s">
        <v>234</v>
      </c>
      <c r="B146" s="71" t="s">
        <v>237</v>
      </c>
    </row>
    <row r="147" spans="1:2">
      <c r="A147" s="70" t="s">
        <v>234</v>
      </c>
      <c r="B147" s="71" t="s">
        <v>238</v>
      </c>
    </row>
    <row r="148" spans="1:2">
      <c r="A148" s="70" t="s">
        <v>234</v>
      </c>
      <c r="B148" s="71" t="s">
        <v>239</v>
      </c>
    </row>
    <row r="149" spans="1:2">
      <c r="A149" s="70" t="s">
        <v>234</v>
      </c>
      <c r="B149" s="71" t="s">
        <v>240</v>
      </c>
    </row>
    <row r="150" spans="1:2" ht="14" thickBot="1">
      <c r="A150" s="72" t="s">
        <v>234</v>
      </c>
      <c r="B150" s="73" t="s">
        <v>241</v>
      </c>
    </row>
    <row r="151" spans="1:2">
      <c r="A151" s="68" t="s">
        <v>242</v>
      </c>
      <c r="B151" s="69" t="s">
        <v>243</v>
      </c>
    </row>
    <row r="152" spans="1:2">
      <c r="A152" s="70" t="s">
        <v>242</v>
      </c>
      <c r="B152" s="71" t="s">
        <v>244</v>
      </c>
    </row>
    <row r="153" spans="1:2">
      <c r="A153" s="70" t="s">
        <v>242</v>
      </c>
      <c r="B153" s="71" t="s">
        <v>245</v>
      </c>
    </row>
    <row r="154" spans="1:2">
      <c r="A154" s="70" t="s">
        <v>242</v>
      </c>
      <c r="B154" s="71" t="s">
        <v>246</v>
      </c>
    </row>
    <row r="155" spans="1:2">
      <c r="A155" s="70" t="s">
        <v>242</v>
      </c>
      <c r="B155" s="71" t="s">
        <v>247</v>
      </c>
    </row>
    <row r="156" spans="1:2" ht="14" thickBot="1">
      <c r="A156" s="72" t="s">
        <v>242</v>
      </c>
      <c r="B156" s="73" t="s">
        <v>248</v>
      </c>
    </row>
    <row r="157" spans="1:2">
      <c r="A157" s="68" t="s">
        <v>249</v>
      </c>
      <c r="B157" s="69" t="s">
        <v>250</v>
      </c>
    </row>
    <row r="158" spans="1:2">
      <c r="A158" s="70" t="s">
        <v>249</v>
      </c>
      <c r="B158" s="71" t="s">
        <v>251</v>
      </c>
    </row>
    <row r="159" spans="1:2">
      <c r="A159" s="70" t="s">
        <v>249</v>
      </c>
      <c r="B159" s="71" t="s">
        <v>252</v>
      </c>
    </row>
    <row r="160" spans="1:2" ht="14" thickBot="1">
      <c r="A160" s="72" t="s">
        <v>249</v>
      </c>
      <c r="B160" s="73" t="s">
        <v>253</v>
      </c>
    </row>
    <row r="161" spans="1:2">
      <c r="A161" s="68" t="s">
        <v>254</v>
      </c>
      <c r="B161" s="69" t="s">
        <v>255</v>
      </c>
    </row>
    <row r="162" spans="1:2">
      <c r="A162" s="70" t="s">
        <v>254</v>
      </c>
      <c r="B162" s="71" t="s">
        <v>256</v>
      </c>
    </row>
    <row r="163" spans="1:2">
      <c r="A163" s="70" t="s">
        <v>254</v>
      </c>
      <c r="B163" s="71" t="s">
        <v>257</v>
      </c>
    </row>
    <row r="164" spans="1:2">
      <c r="A164" s="70" t="s">
        <v>254</v>
      </c>
      <c r="B164" s="71" t="s">
        <v>258</v>
      </c>
    </row>
    <row r="165" spans="1:2">
      <c r="A165" s="70" t="s">
        <v>254</v>
      </c>
      <c r="B165" s="71" t="s">
        <v>259</v>
      </c>
    </row>
    <row r="166" spans="1:2" ht="14" thickBot="1">
      <c r="A166" s="72" t="s">
        <v>254</v>
      </c>
      <c r="B166" s="73" t="s">
        <v>260</v>
      </c>
    </row>
    <row r="167" spans="1:2">
      <c r="A167" s="68" t="s">
        <v>261</v>
      </c>
      <c r="B167" s="69" t="s">
        <v>262</v>
      </c>
    </row>
    <row r="168" spans="1:2">
      <c r="A168" s="70" t="s">
        <v>261</v>
      </c>
      <c r="B168" s="71" t="s">
        <v>263</v>
      </c>
    </row>
    <row r="169" spans="1:2">
      <c r="A169" s="70" t="s">
        <v>261</v>
      </c>
      <c r="B169" s="71" t="s">
        <v>264</v>
      </c>
    </row>
    <row r="170" spans="1:2" ht="14" thickBot="1">
      <c r="A170" s="72" t="s">
        <v>261</v>
      </c>
      <c r="B170" s="73" t="s">
        <v>265</v>
      </c>
    </row>
    <row r="171" spans="1:2">
      <c r="A171" s="68" t="s">
        <v>266</v>
      </c>
      <c r="B171" s="69" t="s">
        <v>267</v>
      </c>
    </row>
    <row r="172" spans="1:2">
      <c r="A172" s="70" t="s">
        <v>266</v>
      </c>
      <c r="B172" s="71" t="s">
        <v>268</v>
      </c>
    </row>
    <row r="173" spans="1:2">
      <c r="A173" s="70" t="s">
        <v>266</v>
      </c>
      <c r="B173" s="71" t="s">
        <v>269</v>
      </c>
    </row>
    <row r="174" spans="1:2">
      <c r="A174" s="70" t="s">
        <v>266</v>
      </c>
      <c r="B174" s="71" t="s">
        <v>270</v>
      </c>
    </row>
    <row r="175" spans="1:2">
      <c r="A175" s="70" t="s">
        <v>266</v>
      </c>
      <c r="B175" s="71" t="s">
        <v>271</v>
      </c>
    </row>
    <row r="176" spans="1:2">
      <c r="A176" s="70" t="s">
        <v>266</v>
      </c>
      <c r="B176" s="71" t="s">
        <v>272</v>
      </c>
    </row>
    <row r="177" spans="1:2" ht="14" thickBot="1">
      <c r="A177" s="72" t="s">
        <v>266</v>
      </c>
      <c r="B177" s="73" t="s">
        <v>273</v>
      </c>
    </row>
    <row r="178" spans="1:2">
      <c r="A178" s="68" t="s">
        <v>274</v>
      </c>
      <c r="B178" s="69" t="s">
        <v>275</v>
      </c>
    </row>
    <row r="179" spans="1:2">
      <c r="A179" s="70" t="s">
        <v>274</v>
      </c>
      <c r="B179" s="71" t="s">
        <v>276</v>
      </c>
    </row>
    <row r="180" spans="1:2">
      <c r="A180" s="70" t="s">
        <v>274</v>
      </c>
      <c r="B180" s="71" t="s">
        <v>277</v>
      </c>
    </row>
    <row r="181" spans="1:2">
      <c r="A181" s="70" t="s">
        <v>274</v>
      </c>
      <c r="B181" s="71" t="s">
        <v>278</v>
      </c>
    </row>
    <row r="182" spans="1:2">
      <c r="A182" s="70" t="s">
        <v>274</v>
      </c>
      <c r="B182" s="71" t="s">
        <v>279</v>
      </c>
    </row>
    <row r="183" spans="1:2" ht="14" thickBot="1">
      <c r="A183" s="72" t="s">
        <v>274</v>
      </c>
      <c r="B183" s="73" t="s">
        <v>280</v>
      </c>
    </row>
    <row r="184" spans="1:2">
      <c r="A184" s="68" t="s">
        <v>281</v>
      </c>
      <c r="B184" s="69" t="s">
        <v>282</v>
      </c>
    </row>
    <row r="185" spans="1:2">
      <c r="A185" s="70" t="s">
        <v>281</v>
      </c>
      <c r="B185" s="71" t="s">
        <v>283</v>
      </c>
    </row>
    <row r="186" spans="1:2">
      <c r="A186" s="70" t="s">
        <v>281</v>
      </c>
      <c r="B186" s="71" t="s">
        <v>284</v>
      </c>
    </row>
    <row r="187" spans="1:2">
      <c r="A187" s="70" t="s">
        <v>281</v>
      </c>
      <c r="B187" s="71" t="s">
        <v>285</v>
      </c>
    </row>
    <row r="188" spans="1:2">
      <c r="A188" s="70" t="s">
        <v>281</v>
      </c>
      <c r="B188" s="71" t="s">
        <v>286</v>
      </c>
    </row>
    <row r="189" spans="1:2">
      <c r="A189" s="70" t="s">
        <v>281</v>
      </c>
      <c r="B189" s="71" t="s">
        <v>287</v>
      </c>
    </row>
    <row r="190" spans="1:2" ht="14" thickBot="1">
      <c r="A190" s="72" t="s">
        <v>281</v>
      </c>
      <c r="B190" s="73" t="s">
        <v>288</v>
      </c>
    </row>
    <row r="191" spans="1:2">
      <c r="A191" s="68" t="s">
        <v>289</v>
      </c>
      <c r="B191" s="69" t="s">
        <v>289</v>
      </c>
    </row>
    <row r="192" spans="1:2" ht="14" thickBot="1">
      <c r="A192" s="72" t="s">
        <v>289</v>
      </c>
      <c r="B192" s="73" t="s">
        <v>290</v>
      </c>
    </row>
    <row r="193" spans="1:2">
      <c r="A193" s="68" t="s">
        <v>291</v>
      </c>
      <c r="B193" s="69" t="s">
        <v>292</v>
      </c>
    </row>
    <row r="194" spans="1:2">
      <c r="A194" s="70" t="s">
        <v>291</v>
      </c>
      <c r="B194" s="71" t="s">
        <v>293</v>
      </c>
    </row>
    <row r="195" spans="1:2">
      <c r="A195" s="70" t="s">
        <v>291</v>
      </c>
      <c r="B195" s="71" t="s">
        <v>294</v>
      </c>
    </row>
    <row r="196" spans="1:2">
      <c r="A196" s="70" t="s">
        <v>291</v>
      </c>
      <c r="B196" s="71" t="s">
        <v>295</v>
      </c>
    </row>
    <row r="197" spans="1:2" ht="14" thickBot="1">
      <c r="A197" s="72" t="s">
        <v>291</v>
      </c>
      <c r="B197" s="73" t="s">
        <v>296</v>
      </c>
    </row>
    <row r="198" spans="1:2">
      <c r="A198" s="68" t="s">
        <v>297</v>
      </c>
      <c r="B198" s="69" t="s">
        <v>298</v>
      </c>
    </row>
    <row r="199" spans="1:2">
      <c r="A199" s="70" t="s">
        <v>297</v>
      </c>
      <c r="B199" s="71" t="s">
        <v>299</v>
      </c>
    </row>
    <row r="200" spans="1:2">
      <c r="A200" s="70" t="s">
        <v>297</v>
      </c>
      <c r="B200" s="71" t="s">
        <v>300</v>
      </c>
    </row>
    <row r="201" spans="1:2">
      <c r="A201" s="70" t="s">
        <v>297</v>
      </c>
      <c r="B201" s="71" t="s">
        <v>301</v>
      </c>
    </row>
    <row r="202" spans="1:2" ht="14" thickBot="1">
      <c r="A202" s="72" t="s">
        <v>297</v>
      </c>
      <c r="B202" s="73" t="s">
        <v>302</v>
      </c>
    </row>
    <row r="203" spans="1:2">
      <c r="A203" s="68" t="s">
        <v>303</v>
      </c>
      <c r="B203" s="69" t="s">
        <v>304</v>
      </c>
    </row>
    <row r="204" spans="1:2" ht="14" thickBot="1">
      <c r="A204" s="72" t="s">
        <v>303</v>
      </c>
      <c r="B204" s="73" t="s">
        <v>305</v>
      </c>
    </row>
    <row r="205" spans="1:2">
      <c r="A205" s="68" t="s">
        <v>306</v>
      </c>
      <c r="B205" s="69" t="s">
        <v>307</v>
      </c>
    </row>
    <row r="206" spans="1:2" ht="14" thickBot="1">
      <c r="A206" s="72" t="s">
        <v>306</v>
      </c>
      <c r="B206" s="73" t="s">
        <v>308</v>
      </c>
    </row>
    <row r="207" spans="1:2" ht="14" thickBot="1">
      <c r="A207" s="74" t="s">
        <v>309</v>
      </c>
      <c r="B207" s="75" t="s">
        <v>309</v>
      </c>
    </row>
    <row r="208" spans="1:2">
      <c r="A208" s="68" t="s">
        <v>310</v>
      </c>
      <c r="B208" s="69" t="s">
        <v>311</v>
      </c>
    </row>
    <row r="209" spans="1:2">
      <c r="A209" s="70" t="s">
        <v>310</v>
      </c>
      <c r="B209" s="71" t="s">
        <v>312</v>
      </c>
    </row>
    <row r="210" spans="1:2" ht="14" thickBot="1">
      <c r="A210" s="72" t="s">
        <v>310</v>
      </c>
      <c r="B210" s="73" t="s">
        <v>313</v>
      </c>
    </row>
    <row r="211" spans="1:2">
      <c r="A211" s="68" t="s">
        <v>314</v>
      </c>
      <c r="B211" s="69" t="s">
        <v>315</v>
      </c>
    </row>
    <row r="212" spans="1:2">
      <c r="A212" s="70" t="s">
        <v>314</v>
      </c>
      <c r="B212" s="71" t="s">
        <v>316</v>
      </c>
    </row>
    <row r="213" spans="1:2">
      <c r="A213" s="70" t="s">
        <v>314</v>
      </c>
      <c r="B213" s="71" t="s">
        <v>317</v>
      </c>
    </row>
    <row r="214" spans="1:2">
      <c r="A214" s="70" t="s">
        <v>314</v>
      </c>
      <c r="B214" s="71" t="s">
        <v>318</v>
      </c>
    </row>
    <row r="215" spans="1:2" ht="14" thickBot="1">
      <c r="A215" s="72" t="s">
        <v>314</v>
      </c>
      <c r="B215" s="73" t="s">
        <v>319</v>
      </c>
    </row>
    <row r="216" spans="1:2">
      <c r="A216" s="68" t="s">
        <v>320</v>
      </c>
      <c r="B216" s="69" t="s">
        <v>321</v>
      </c>
    </row>
    <row r="217" spans="1:2" ht="14" thickBot="1">
      <c r="A217" s="72" t="s">
        <v>320</v>
      </c>
      <c r="B217" s="73" t="s">
        <v>322</v>
      </c>
    </row>
    <row r="218" spans="1:2">
      <c r="A218" s="68" t="s">
        <v>323</v>
      </c>
      <c r="B218" s="69" t="s">
        <v>324</v>
      </c>
    </row>
    <row r="219" spans="1:2">
      <c r="A219" s="70" t="s">
        <v>323</v>
      </c>
      <c r="B219" s="71" t="s">
        <v>325</v>
      </c>
    </row>
    <row r="220" spans="1:2">
      <c r="A220" s="70" t="s">
        <v>323</v>
      </c>
      <c r="B220" s="71" t="s">
        <v>326</v>
      </c>
    </row>
    <row r="221" spans="1:2">
      <c r="A221" s="70" t="s">
        <v>323</v>
      </c>
      <c r="B221" s="71" t="s">
        <v>327</v>
      </c>
    </row>
    <row r="222" spans="1:2">
      <c r="A222" s="70" t="s">
        <v>323</v>
      </c>
      <c r="B222" s="71" t="s">
        <v>328</v>
      </c>
    </row>
    <row r="223" spans="1:2" ht="14" thickBot="1">
      <c r="A223" s="72" t="s">
        <v>323</v>
      </c>
      <c r="B223" s="73" t="s">
        <v>329</v>
      </c>
    </row>
    <row r="224" spans="1:2">
      <c r="A224" s="68" t="s">
        <v>330</v>
      </c>
      <c r="B224" s="69" t="s">
        <v>331</v>
      </c>
    </row>
    <row r="225" spans="1:2">
      <c r="A225" s="70" t="s">
        <v>330</v>
      </c>
      <c r="B225" s="71" t="s">
        <v>332</v>
      </c>
    </row>
    <row r="226" spans="1:2">
      <c r="A226" s="70" t="s">
        <v>330</v>
      </c>
      <c r="B226" s="71" t="s">
        <v>333</v>
      </c>
    </row>
    <row r="227" spans="1:2">
      <c r="A227" s="70" t="s">
        <v>330</v>
      </c>
      <c r="B227" s="71" t="s">
        <v>334</v>
      </c>
    </row>
    <row r="228" spans="1:2">
      <c r="A228" s="70" t="s">
        <v>330</v>
      </c>
      <c r="B228" s="71" t="s">
        <v>335</v>
      </c>
    </row>
    <row r="229" spans="1:2">
      <c r="A229" s="70" t="s">
        <v>330</v>
      </c>
      <c r="B229" s="71" t="s">
        <v>336</v>
      </c>
    </row>
    <row r="230" spans="1:2">
      <c r="A230" s="70" t="s">
        <v>330</v>
      </c>
      <c r="B230" s="71" t="s">
        <v>337</v>
      </c>
    </row>
    <row r="231" spans="1:2">
      <c r="A231" s="70" t="s">
        <v>330</v>
      </c>
      <c r="B231" s="71" t="s">
        <v>338</v>
      </c>
    </row>
    <row r="232" spans="1:2">
      <c r="A232" s="70" t="s">
        <v>330</v>
      </c>
      <c r="B232" s="71" t="s">
        <v>339</v>
      </c>
    </row>
    <row r="233" spans="1:2">
      <c r="A233" s="70" t="s">
        <v>330</v>
      </c>
      <c r="B233" s="71" t="s">
        <v>340</v>
      </c>
    </row>
    <row r="234" spans="1:2">
      <c r="A234" s="70" t="s">
        <v>330</v>
      </c>
      <c r="B234" s="71" t="s">
        <v>341</v>
      </c>
    </row>
    <row r="235" spans="1:2">
      <c r="A235" s="70" t="s">
        <v>330</v>
      </c>
      <c r="B235" s="71" t="s">
        <v>342</v>
      </c>
    </row>
    <row r="236" spans="1:2" ht="14" thickBot="1">
      <c r="A236" s="72" t="s">
        <v>330</v>
      </c>
      <c r="B236" s="73" t="s">
        <v>343</v>
      </c>
    </row>
    <row r="237" spans="1:2">
      <c r="A237" s="68" t="s">
        <v>344</v>
      </c>
      <c r="B237" s="69" t="s">
        <v>345</v>
      </c>
    </row>
    <row r="238" spans="1:2">
      <c r="A238" s="70" t="s">
        <v>344</v>
      </c>
      <c r="B238" s="71" t="s">
        <v>346</v>
      </c>
    </row>
    <row r="239" spans="1:2" ht="14" thickBot="1">
      <c r="A239" s="72" t="s">
        <v>344</v>
      </c>
      <c r="B239" s="73" t="s">
        <v>347</v>
      </c>
    </row>
    <row r="240" spans="1:2">
      <c r="A240" s="68" t="s">
        <v>348</v>
      </c>
      <c r="B240" s="69" t="s">
        <v>349</v>
      </c>
    </row>
    <row r="241" spans="1:2">
      <c r="A241" s="70" t="s">
        <v>348</v>
      </c>
      <c r="B241" s="71" t="s">
        <v>350</v>
      </c>
    </row>
    <row r="242" spans="1:2" ht="14" thickBot="1">
      <c r="A242" s="76" t="s">
        <v>348</v>
      </c>
      <c r="B242" s="73" t="s">
        <v>351</v>
      </c>
    </row>
    <row r="243" spans="1:2">
      <c r="A243" s="68" t="s">
        <v>352</v>
      </c>
      <c r="B243" s="69" t="s">
        <v>353</v>
      </c>
    </row>
    <row r="244" spans="1:2">
      <c r="A244" s="70" t="s">
        <v>352</v>
      </c>
      <c r="B244" s="71" t="s">
        <v>354</v>
      </c>
    </row>
    <row r="245" spans="1:2">
      <c r="A245" s="70" t="s">
        <v>352</v>
      </c>
      <c r="B245" s="71" t="s">
        <v>355</v>
      </c>
    </row>
    <row r="246" spans="1:2">
      <c r="A246" s="70" t="s">
        <v>352</v>
      </c>
      <c r="B246" s="71" t="s">
        <v>356</v>
      </c>
    </row>
    <row r="247" spans="1:2">
      <c r="A247" s="70" t="s">
        <v>352</v>
      </c>
      <c r="B247" s="71" t="s">
        <v>357</v>
      </c>
    </row>
    <row r="248" spans="1:2">
      <c r="A248" s="70" t="s">
        <v>352</v>
      </c>
      <c r="B248" s="71" t="s">
        <v>358</v>
      </c>
    </row>
    <row r="249" spans="1:2">
      <c r="A249" s="70" t="s">
        <v>352</v>
      </c>
      <c r="B249" s="71" t="s">
        <v>359</v>
      </c>
    </row>
    <row r="250" spans="1:2">
      <c r="A250" s="70" t="s">
        <v>352</v>
      </c>
      <c r="B250" s="71" t="s">
        <v>360</v>
      </c>
    </row>
    <row r="251" spans="1:2">
      <c r="A251" s="70" t="s">
        <v>352</v>
      </c>
      <c r="B251" s="71" t="s">
        <v>361</v>
      </c>
    </row>
    <row r="252" spans="1:2">
      <c r="A252" s="70" t="s">
        <v>352</v>
      </c>
      <c r="B252" s="71" t="s">
        <v>362</v>
      </c>
    </row>
    <row r="253" spans="1:2">
      <c r="A253" s="70" t="s">
        <v>352</v>
      </c>
      <c r="B253" s="71" t="s">
        <v>363</v>
      </c>
    </row>
    <row r="254" spans="1:2">
      <c r="A254" s="70" t="s">
        <v>352</v>
      </c>
      <c r="B254" s="71" t="s">
        <v>364</v>
      </c>
    </row>
    <row r="255" spans="1:2">
      <c r="A255" s="70" t="s">
        <v>352</v>
      </c>
      <c r="B255" s="71" t="s">
        <v>365</v>
      </c>
    </row>
    <row r="256" spans="1:2">
      <c r="A256" s="70" t="s">
        <v>352</v>
      </c>
      <c r="B256" s="71" t="s">
        <v>366</v>
      </c>
    </row>
    <row r="257" spans="1:2" ht="14" thickBot="1">
      <c r="A257" s="72" t="s">
        <v>352</v>
      </c>
      <c r="B257" s="73" t="s">
        <v>367</v>
      </c>
    </row>
    <row r="258" spans="1:2">
      <c r="A258" s="68" t="s">
        <v>368</v>
      </c>
      <c r="B258" s="69" t="s">
        <v>369</v>
      </c>
    </row>
    <row r="259" spans="1:2">
      <c r="A259" s="70" t="s">
        <v>368</v>
      </c>
      <c r="B259" s="71" t="s">
        <v>370</v>
      </c>
    </row>
    <row r="260" spans="1:2">
      <c r="A260" s="70" t="s">
        <v>368</v>
      </c>
      <c r="B260" s="71" t="s">
        <v>371</v>
      </c>
    </row>
    <row r="261" spans="1:2">
      <c r="A261" s="70" t="s">
        <v>368</v>
      </c>
      <c r="B261" s="71" t="s">
        <v>372</v>
      </c>
    </row>
    <row r="262" spans="1:2">
      <c r="A262" s="70" t="s">
        <v>368</v>
      </c>
      <c r="B262" s="71" t="s">
        <v>373</v>
      </c>
    </row>
    <row r="263" spans="1:2">
      <c r="A263" s="70" t="s">
        <v>368</v>
      </c>
      <c r="B263" s="71" t="s">
        <v>374</v>
      </c>
    </row>
    <row r="264" spans="1:2">
      <c r="A264" s="70" t="s">
        <v>368</v>
      </c>
      <c r="B264" s="71" t="s">
        <v>375</v>
      </c>
    </row>
    <row r="265" spans="1:2">
      <c r="A265" s="70" t="s">
        <v>368</v>
      </c>
      <c r="B265" s="71" t="s">
        <v>376</v>
      </c>
    </row>
    <row r="266" spans="1:2">
      <c r="A266" s="70" t="s">
        <v>368</v>
      </c>
      <c r="B266" s="71" t="s">
        <v>377</v>
      </c>
    </row>
    <row r="267" spans="1:2">
      <c r="A267" s="70" t="s">
        <v>368</v>
      </c>
      <c r="B267" s="71" t="s">
        <v>378</v>
      </c>
    </row>
    <row r="268" spans="1:2">
      <c r="A268" s="70" t="s">
        <v>368</v>
      </c>
      <c r="B268" s="71" t="s">
        <v>379</v>
      </c>
    </row>
    <row r="269" spans="1:2">
      <c r="A269" s="70" t="s">
        <v>368</v>
      </c>
      <c r="B269" s="71" t="s">
        <v>380</v>
      </c>
    </row>
    <row r="270" spans="1:2" ht="14" thickBot="1">
      <c r="A270" s="72" t="s">
        <v>368</v>
      </c>
      <c r="B270" s="73" t="s">
        <v>381</v>
      </c>
    </row>
    <row r="271" spans="1:2">
      <c r="A271" s="68" t="s">
        <v>382</v>
      </c>
      <c r="B271" s="69" t="s">
        <v>383</v>
      </c>
    </row>
    <row r="272" spans="1:2">
      <c r="A272" s="70" t="s">
        <v>382</v>
      </c>
      <c r="B272" s="71" t="s">
        <v>384</v>
      </c>
    </row>
    <row r="273" spans="1:2">
      <c r="A273" s="70" t="s">
        <v>382</v>
      </c>
      <c r="B273" s="71" t="s">
        <v>385</v>
      </c>
    </row>
    <row r="274" spans="1:2">
      <c r="A274" s="70" t="s">
        <v>382</v>
      </c>
      <c r="B274" s="71" t="s">
        <v>386</v>
      </c>
    </row>
    <row r="275" spans="1:2">
      <c r="A275" s="70" t="s">
        <v>382</v>
      </c>
      <c r="B275" s="71" t="s">
        <v>387</v>
      </c>
    </row>
    <row r="276" spans="1:2">
      <c r="A276" s="70" t="s">
        <v>382</v>
      </c>
      <c r="B276" s="71" t="s">
        <v>388</v>
      </c>
    </row>
    <row r="277" spans="1:2">
      <c r="A277" s="70" t="s">
        <v>382</v>
      </c>
      <c r="B277" s="71" t="s">
        <v>389</v>
      </c>
    </row>
    <row r="278" spans="1:2">
      <c r="A278" s="70" t="s">
        <v>382</v>
      </c>
      <c r="B278" s="71" t="s">
        <v>390</v>
      </c>
    </row>
    <row r="279" spans="1:2" ht="14" thickBot="1">
      <c r="A279" s="72" t="s">
        <v>382</v>
      </c>
      <c r="B279" s="73" t="s">
        <v>391</v>
      </c>
    </row>
    <row r="280" spans="1:2">
      <c r="A280" s="68" t="s">
        <v>392</v>
      </c>
      <c r="B280" s="69" t="s">
        <v>393</v>
      </c>
    </row>
    <row r="281" spans="1:2">
      <c r="A281" s="70" t="s">
        <v>392</v>
      </c>
      <c r="B281" s="71" t="s">
        <v>394</v>
      </c>
    </row>
    <row r="282" spans="1:2" ht="14" thickBot="1">
      <c r="A282" s="72" t="s">
        <v>392</v>
      </c>
      <c r="B282" s="73" t="s">
        <v>395</v>
      </c>
    </row>
    <row r="283" spans="1:2">
      <c r="A283" s="68" t="s">
        <v>396</v>
      </c>
      <c r="B283" s="69" t="s">
        <v>397</v>
      </c>
    </row>
    <row r="284" spans="1:2">
      <c r="A284" s="80" t="s">
        <v>396</v>
      </c>
      <c r="B284" s="84" t="s">
        <v>398</v>
      </c>
    </row>
    <row r="285" spans="1:2">
      <c r="A285" s="70" t="s">
        <v>396</v>
      </c>
      <c r="B285" s="71" t="s">
        <v>399</v>
      </c>
    </row>
    <row r="286" spans="1:2" ht="14" thickBot="1">
      <c r="A286" s="72" t="s">
        <v>396</v>
      </c>
      <c r="B286" s="73" t="s">
        <v>400</v>
      </c>
    </row>
  </sheetData>
  <customSheetViews>
    <customSheetView guid="{13AF8C83-0807-4498-ABB9-74022DC99504}" hiddenRows="1">
      <pane ySplit="3" topLeftCell="A5" activePane="bottomLeft" state="frozen"/>
      <selection pane="bottomLeft"/>
      <pageMargins left="0.75" right="0.75" top="1" bottom="1" header="0.5" footer="0.5"/>
      <pageSetup paperSize="9" orientation="portrait" r:id="rId1"/>
      <headerFooter alignWithMargins="0">
        <oddHeader>&amp;A</oddHeader>
        <oddFooter>Page &amp;P</oddFooter>
      </headerFooter>
    </customSheetView>
    <customSheetView guid="{E0624EB1-8E89-4C6D-B311-89CC0F48B793}" hiddenRows="1">
      <pane ySplit="3" topLeftCell="A5" activePane="bottomLeft" state="frozen"/>
      <selection pane="bottomLeft" activeCell="B39" sqref="B39"/>
      <pageMargins left="0.75" right="0.75" top="1" bottom="1" header="0.5" footer="0.5"/>
      <pageSetup paperSize="9" orientation="portrait" r:id="rId2"/>
      <headerFooter alignWithMargins="0">
        <oddHeader>&amp;A</oddHeader>
        <oddFooter>Page &amp;P</oddFooter>
      </headerFooter>
    </customSheetView>
  </customSheetViews>
  <phoneticPr fontId="19"/>
  <pageMargins left="0.75" right="0.75" top="1" bottom="1" header="0.5" footer="0.5"/>
  <pageSetup paperSize="9" orientation="portrait" r:id="rId3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920E-C387-4AE0-9E4C-43774EF740DC}">
  <sheetPr>
    <tabColor theme="4" tint="0.39997558519241921"/>
  </sheetPr>
  <dimension ref="A1:B218"/>
  <sheetViews>
    <sheetView workbookViewId="0">
      <selection activeCell="A4" sqref="A4"/>
    </sheetView>
  </sheetViews>
  <sheetFormatPr defaultRowHeight="13.5"/>
  <cols>
    <col min="1" max="1" width="59.4140625" bestFit="1" customWidth="1"/>
    <col min="2" max="2" width="21" bestFit="1" customWidth="1"/>
  </cols>
  <sheetData>
    <row r="1" spans="1:2" ht="19">
      <c r="A1" s="11" t="s">
        <v>819</v>
      </c>
    </row>
    <row r="2" spans="1:2" s="49" customFormat="1">
      <c r="A2" s="12" t="s">
        <v>820</v>
      </c>
      <c r="B2" s="28" t="s">
        <v>485</v>
      </c>
    </row>
    <row r="3" spans="1:2" s="49" customFormat="1" hidden="1">
      <c r="A3" s="12" t="s">
        <v>821</v>
      </c>
      <c r="B3" s="28"/>
    </row>
    <row r="4" spans="1:2">
      <c r="A4" s="90" t="s">
        <v>655</v>
      </c>
      <c r="B4" s="28"/>
    </row>
    <row r="5" spans="1:2">
      <c r="A5" s="90" t="s">
        <v>660</v>
      </c>
      <c r="B5" s="28"/>
    </row>
    <row r="6" spans="1:2">
      <c r="A6" s="90" t="s">
        <v>742</v>
      </c>
      <c r="B6" s="28"/>
    </row>
    <row r="7" spans="1:2">
      <c r="A7" s="90" t="s">
        <v>748</v>
      </c>
      <c r="B7" s="28"/>
    </row>
    <row r="8" spans="1:2">
      <c r="A8" s="90" t="s">
        <v>783</v>
      </c>
      <c r="B8" s="28"/>
    </row>
    <row r="9" spans="1:2">
      <c r="A9" s="90" t="s">
        <v>784</v>
      </c>
      <c r="B9" s="28"/>
    </row>
    <row r="10" spans="1:2">
      <c r="A10" s="90" t="s">
        <v>656</v>
      </c>
      <c r="B10" s="28"/>
    </row>
    <row r="11" spans="1:2">
      <c r="A11" s="90" t="s">
        <v>658</v>
      </c>
      <c r="B11" s="28"/>
    </row>
    <row r="12" spans="1:2">
      <c r="A12" s="90" t="s">
        <v>671</v>
      </c>
      <c r="B12" s="28"/>
    </row>
    <row r="13" spans="1:2">
      <c r="A13" s="90" t="s">
        <v>672</v>
      </c>
      <c r="B13" s="28"/>
    </row>
    <row r="14" spans="1:2">
      <c r="A14" s="90" t="s">
        <v>731</v>
      </c>
      <c r="B14" s="28"/>
    </row>
    <row r="15" spans="1:2">
      <c r="A15" s="90" t="s">
        <v>740</v>
      </c>
      <c r="B15" s="28"/>
    </row>
    <row r="16" spans="1:2">
      <c r="A16" s="90" t="s">
        <v>750</v>
      </c>
      <c r="B16" s="28"/>
    </row>
    <row r="17" spans="1:2">
      <c r="A17" s="90" t="s">
        <v>645</v>
      </c>
      <c r="B17" s="28"/>
    </row>
    <row r="18" spans="1:2">
      <c r="A18" s="90" t="s">
        <v>646</v>
      </c>
      <c r="B18" s="28"/>
    </row>
    <row r="19" spans="1:2">
      <c r="A19" s="90" t="s">
        <v>647</v>
      </c>
      <c r="B19" s="28"/>
    </row>
    <row r="20" spans="1:2">
      <c r="A20" s="90" t="s">
        <v>648</v>
      </c>
      <c r="B20" s="28"/>
    </row>
    <row r="21" spans="1:2">
      <c r="A21" s="90" t="s">
        <v>649</v>
      </c>
      <c r="B21" s="28"/>
    </row>
    <row r="22" spans="1:2">
      <c r="A22" s="90" t="s">
        <v>650</v>
      </c>
      <c r="B22" s="28"/>
    </row>
    <row r="23" spans="1:2">
      <c r="A23" s="90" t="s">
        <v>651</v>
      </c>
      <c r="B23" s="28"/>
    </row>
    <row r="24" spans="1:2">
      <c r="A24" s="90" t="s">
        <v>652</v>
      </c>
      <c r="B24" s="28"/>
    </row>
    <row r="25" spans="1:2">
      <c r="A25" s="90" t="s">
        <v>653</v>
      </c>
      <c r="B25" s="28"/>
    </row>
    <row r="26" spans="1:2">
      <c r="A26" s="90" t="s">
        <v>654</v>
      </c>
      <c r="B26" s="28"/>
    </row>
    <row r="27" spans="1:2">
      <c r="A27" s="90" t="s">
        <v>657</v>
      </c>
      <c r="B27" s="28"/>
    </row>
    <row r="28" spans="1:2">
      <c r="A28" s="90" t="s">
        <v>659</v>
      </c>
      <c r="B28" s="28"/>
    </row>
    <row r="29" spans="1:2">
      <c r="A29" s="90" t="s">
        <v>661</v>
      </c>
      <c r="B29" s="28"/>
    </row>
    <row r="30" spans="1:2">
      <c r="A30" s="90" t="s">
        <v>662</v>
      </c>
      <c r="B30" s="28"/>
    </row>
    <row r="31" spans="1:2">
      <c r="A31" s="90" t="s">
        <v>663</v>
      </c>
      <c r="B31" s="28"/>
    </row>
    <row r="32" spans="1:2">
      <c r="A32" s="90" t="s">
        <v>664</v>
      </c>
      <c r="B32" s="28"/>
    </row>
    <row r="33" spans="1:2">
      <c r="A33" s="90" t="s">
        <v>665</v>
      </c>
      <c r="B33" s="28"/>
    </row>
    <row r="34" spans="1:2">
      <c r="A34" s="90" t="s">
        <v>666</v>
      </c>
      <c r="B34" s="28"/>
    </row>
    <row r="35" spans="1:2">
      <c r="A35" s="90" t="s">
        <v>667</v>
      </c>
      <c r="B35" s="28"/>
    </row>
    <row r="36" spans="1:2">
      <c r="A36" s="90" t="s">
        <v>668</v>
      </c>
      <c r="B36" s="28"/>
    </row>
    <row r="37" spans="1:2">
      <c r="A37" s="90" t="s">
        <v>669</v>
      </c>
      <c r="B37" s="28"/>
    </row>
    <row r="38" spans="1:2">
      <c r="A38" s="90" t="s">
        <v>670</v>
      </c>
      <c r="B38" s="28"/>
    </row>
    <row r="39" spans="1:2">
      <c r="A39" s="90" t="s">
        <v>673</v>
      </c>
      <c r="B39" s="28"/>
    </row>
    <row r="40" spans="1:2">
      <c r="A40" s="90" t="s">
        <v>674</v>
      </c>
      <c r="B40" s="28"/>
    </row>
    <row r="41" spans="1:2">
      <c r="A41" s="90" t="s">
        <v>675</v>
      </c>
      <c r="B41" s="28"/>
    </row>
    <row r="42" spans="1:2">
      <c r="A42" s="90" t="s">
        <v>676</v>
      </c>
      <c r="B42" s="28"/>
    </row>
    <row r="43" spans="1:2">
      <c r="A43" s="90" t="s">
        <v>677</v>
      </c>
      <c r="B43" s="28"/>
    </row>
    <row r="44" spans="1:2">
      <c r="A44" s="90" t="s">
        <v>678</v>
      </c>
      <c r="B44" s="28"/>
    </row>
    <row r="45" spans="1:2">
      <c r="A45" s="90" t="s">
        <v>679</v>
      </c>
      <c r="B45" s="28"/>
    </row>
    <row r="46" spans="1:2">
      <c r="A46" s="90" t="s">
        <v>680</v>
      </c>
      <c r="B46" s="28"/>
    </row>
    <row r="47" spans="1:2">
      <c r="A47" s="90" t="s">
        <v>681</v>
      </c>
      <c r="B47" s="28"/>
    </row>
    <row r="48" spans="1:2">
      <c r="A48" s="90" t="s">
        <v>682</v>
      </c>
      <c r="B48" s="28"/>
    </row>
    <row r="49" spans="1:2">
      <c r="A49" s="90" t="s">
        <v>683</v>
      </c>
      <c r="B49" s="28"/>
    </row>
    <row r="50" spans="1:2">
      <c r="A50" s="90" t="s">
        <v>684</v>
      </c>
      <c r="B50" s="28"/>
    </row>
    <row r="51" spans="1:2">
      <c r="A51" s="90" t="s">
        <v>685</v>
      </c>
      <c r="B51" s="28"/>
    </row>
    <row r="52" spans="1:2">
      <c r="A52" s="90" t="s">
        <v>686</v>
      </c>
      <c r="B52" s="28"/>
    </row>
    <row r="53" spans="1:2">
      <c r="A53" s="90" t="s">
        <v>687</v>
      </c>
      <c r="B53" s="28"/>
    </row>
    <row r="54" spans="1:2">
      <c r="A54" s="90" t="s">
        <v>688</v>
      </c>
      <c r="B54" s="28"/>
    </row>
    <row r="55" spans="1:2">
      <c r="A55" s="90" t="s">
        <v>689</v>
      </c>
      <c r="B55" s="28"/>
    </row>
    <row r="56" spans="1:2">
      <c r="A56" s="90" t="s">
        <v>690</v>
      </c>
      <c r="B56" s="28"/>
    </row>
    <row r="57" spans="1:2">
      <c r="A57" s="90" t="s">
        <v>705</v>
      </c>
      <c r="B57" s="28"/>
    </row>
    <row r="58" spans="1:2">
      <c r="A58" s="90" t="s">
        <v>711</v>
      </c>
      <c r="B58" s="28"/>
    </row>
    <row r="59" spans="1:2">
      <c r="A59" s="90" t="s">
        <v>722</v>
      </c>
      <c r="B59" s="28"/>
    </row>
    <row r="60" spans="1:2">
      <c r="A60" s="90" t="s">
        <v>724</v>
      </c>
      <c r="B60" s="28"/>
    </row>
    <row r="61" spans="1:2">
      <c r="A61" s="90" t="s">
        <v>723</v>
      </c>
      <c r="B61" s="28"/>
    </row>
    <row r="62" spans="1:2">
      <c r="A62" s="90" t="s">
        <v>691</v>
      </c>
      <c r="B62" s="28"/>
    </row>
    <row r="63" spans="1:2">
      <c r="A63" s="90" t="s">
        <v>692</v>
      </c>
      <c r="B63" s="28"/>
    </row>
    <row r="64" spans="1:2">
      <c r="A64" s="90" t="s">
        <v>693</v>
      </c>
      <c r="B64" s="28"/>
    </row>
    <row r="65" spans="1:2">
      <c r="A65" s="90" t="s">
        <v>694</v>
      </c>
      <c r="B65" s="28"/>
    </row>
    <row r="66" spans="1:2">
      <c r="A66" s="90" t="s">
        <v>695</v>
      </c>
      <c r="B66" s="28"/>
    </row>
    <row r="67" spans="1:2">
      <c r="A67" s="90" t="s">
        <v>696</v>
      </c>
      <c r="B67" s="28"/>
    </row>
    <row r="68" spans="1:2">
      <c r="A68" s="90" t="s">
        <v>697</v>
      </c>
      <c r="B68" s="28"/>
    </row>
    <row r="69" spans="1:2">
      <c r="A69" s="90" t="s">
        <v>698</v>
      </c>
      <c r="B69" s="28"/>
    </row>
    <row r="70" spans="1:2">
      <c r="A70" s="90" t="s">
        <v>699</v>
      </c>
      <c r="B70" s="28"/>
    </row>
    <row r="71" spans="1:2">
      <c r="A71" s="90" t="s">
        <v>700</v>
      </c>
      <c r="B71" s="28"/>
    </row>
    <row r="72" spans="1:2">
      <c r="A72" s="90" t="s">
        <v>701</v>
      </c>
      <c r="B72" s="28"/>
    </row>
    <row r="73" spans="1:2">
      <c r="A73" s="90" t="s">
        <v>702</v>
      </c>
      <c r="B73" s="28"/>
    </row>
    <row r="74" spans="1:2">
      <c r="A74" s="90" t="s">
        <v>703</v>
      </c>
      <c r="B74" s="28"/>
    </row>
    <row r="75" spans="1:2">
      <c r="A75" s="90" t="s">
        <v>704</v>
      </c>
      <c r="B75" s="28"/>
    </row>
    <row r="76" spans="1:2">
      <c r="A76" s="90" t="s">
        <v>706</v>
      </c>
      <c r="B76" s="28"/>
    </row>
    <row r="77" spans="1:2">
      <c r="A77" s="90" t="s">
        <v>707</v>
      </c>
      <c r="B77" s="28"/>
    </row>
    <row r="78" spans="1:2">
      <c r="A78" s="90" t="s">
        <v>708</v>
      </c>
      <c r="B78" s="28"/>
    </row>
    <row r="79" spans="1:2">
      <c r="A79" s="90" t="s">
        <v>709</v>
      </c>
      <c r="B79" s="28"/>
    </row>
    <row r="80" spans="1:2">
      <c r="A80" s="90" t="s">
        <v>710</v>
      </c>
      <c r="B80" s="28"/>
    </row>
    <row r="81" spans="1:2">
      <c r="A81" s="90" t="s">
        <v>712</v>
      </c>
      <c r="B81" s="28"/>
    </row>
    <row r="82" spans="1:2">
      <c r="A82" s="90" t="s">
        <v>713</v>
      </c>
      <c r="B82" s="28"/>
    </row>
    <row r="83" spans="1:2">
      <c r="A83" s="90" t="s">
        <v>714</v>
      </c>
      <c r="B83" s="28"/>
    </row>
    <row r="84" spans="1:2">
      <c r="A84" s="90" t="s">
        <v>715</v>
      </c>
      <c r="B84" s="28"/>
    </row>
    <row r="85" spans="1:2">
      <c r="A85" s="90" t="s">
        <v>716</v>
      </c>
      <c r="B85" s="28"/>
    </row>
    <row r="86" spans="1:2">
      <c r="A86" s="90" t="s">
        <v>717</v>
      </c>
      <c r="B86" s="28"/>
    </row>
    <row r="87" spans="1:2">
      <c r="A87" s="90" t="s">
        <v>718</v>
      </c>
      <c r="B87" s="28"/>
    </row>
    <row r="88" spans="1:2">
      <c r="A88" s="90" t="s">
        <v>719</v>
      </c>
      <c r="B88" s="28"/>
    </row>
    <row r="89" spans="1:2">
      <c r="A89" s="90" t="s">
        <v>720</v>
      </c>
      <c r="B89" s="28"/>
    </row>
    <row r="90" spans="1:2">
      <c r="A90" s="90" t="s">
        <v>721</v>
      </c>
      <c r="B90" s="28"/>
    </row>
    <row r="91" spans="1:2">
      <c r="A91" s="90" t="s">
        <v>725</v>
      </c>
      <c r="B91" s="28"/>
    </row>
    <row r="92" spans="1:2">
      <c r="A92" s="90" t="s">
        <v>726</v>
      </c>
      <c r="B92" s="28"/>
    </row>
    <row r="93" spans="1:2">
      <c r="A93" s="90" t="s">
        <v>727</v>
      </c>
      <c r="B93" s="28"/>
    </row>
    <row r="94" spans="1:2">
      <c r="A94" s="90" t="s">
        <v>728</v>
      </c>
      <c r="B94" s="28"/>
    </row>
    <row r="95" spans="1:2">
      <c r="A95" s="90" t="s">
        <v>729</v>
      </c>
      <c r="B95" s="28"/>
    </row>
    <row r="96" spans="1:2">
      <c r="A96" s="90" t="s">
        <v>730</v>
      </c>
      <c r="B96" s="28"/>
    </row>
    <row r="97" spans="1:2">
      <c r="A97" s="90" t="s">
        <v>732</v>
      </c>
      <c r="B97" s="28"/>
    </row>
    <row r="98" spans="1:2">
      <c r="A98" s="90" t="s">
        <v>733</v>
      </c>
      <c r="B98" s="28"/>
    </row>
    <row r="99" spans="1:2">
      <c r="A99" s="90" t="s">
        <v>734</v>
      </c>
      <c r="B99" s="28"/>
    </row>
    <row r="100" spans="1:2">
      <c r="A100" s="90" t="s">
        <v>735</v>
      </c>
      <c r="B100" s="28"/>
    </row>
    <row r="101" spans="1:2">
      <c r="A101" s="90" t="s">
        <v>736</v>
      </c>
      <c r="B101" s="28"/>
    </row>
    <row r="102" spans="1:2">
      <c r="A102" s="90" t="s">
        <v>737</v>
      </c>
      <c r="B102" s="28"/>
    </row>
    <row r="103" spans="1:2">
      <c r="A103" s="90" t="s">
        <v>738</v>
      </c>
      <c r="B103" s="28"/>
    </row>
    <row r="104" spans="1:2">
      <c r="A104" s="90" t="s">
        <v>739</v>
      </c>
      <c r="B104" s="28"/>
    </row>
    <row r="105" spans="1:2">
      <c r="A105" s="90" t="s">
        <v>741</v>
      </c>
      <c r="B105" s="28"/>
    </row>
    <row r="106" spans="1:2">
      <c r="A106" s="90" t="s">
        <v>743</v>
      </c>
      <c r="B106" s="28"/>
    </row>
    <row r="107" spans="1:2">
      <c r="A107" s="90" t="s">
        <v>744</v>
      </c>
      <c r="B107" s="28"/>
    </row>
    <row r="108" spans="1:2">
      <c r="A108" s="90" t="s">
        <v>745</v>
      </c>
      <c r="B108" s="28"/>
    </row>
    <row r="109" spans="1:2">
      <c r="A109" s="90" t="s">
        <v>746</v>
      </c>
      <c r="B109" s="28"/>
    </row>
    <row r="110" spans="1:2">
      <c r="A110" s="90" t="s">
        <v>747</v>
      </c>
      <c r="B110" s="28"/>
    </row>
    <row r="111" spans="1:2">
      <c r="A111" s="90" t="s">
        <v>749</v>
      </c>
      <c r="B111" s="28"/>
    </row>
    <row r="112" spans="1:2">
      <c r="A112" s="90" t="s">
        <v>751</v>
      </c>
      <c r="B112" s="28"/>
    </row>
    <row r="113" spans="1:2">
      <c r="A113" s="90" t="s">
        <v>752</v>
      </c>
      <c r="B113" s="28"/>
    </row>
    <row r="114" spans="1:2">
      <c r="A114" s="90" t="s">
        <v>753</v>
      </c>
      <c r="B114" s="28"/>
    </row>
    <row r="115" spans="1:2">
      <c r="A115" s="90" t="s">
        <v>754</v>
      </c>
      <c r="B115" s="28"/>
    </row>
    <row r="116" spans="1:2">
      <c r="A116" s="90" t="s">
        <v>755</v>
      </c>
      <c r="B116" s="28"/>
    </row>
    <row r="117" spans="1:2">
      <c r="A117" s="90" t="s">
        <v>756</v>
      </c>
      <c r="B117" s="28"/>
    </row>
    <row r="118" spans="1:2">
      <c r="A118" s="90" t="s">
        <v>757</v>
      </c>
      <c r="B118" s="28"/>
    </row>
    <row r="119" spans="1:2">
      <c r="A119" s="90" t="s">
        <v>758</v>
      </c>
      <c r="B119" s="28"/>
    </row>
    <row r="120" spans="1:2">
      <c r="A120" s="90" t="s">
        <v>759</v>
      </c>
      <c r="B120" s="28"/>
    </row>
    <row r="121" spans="1:2">
      <c r="A121" s="90" t="s">
        <v>760</v>
      </c>
      <c r="B121" s="28"/>
    </row>
    <row r="122" spans="1:2">
      <c r="A122" s="90" t="s">
        <v>761</v>
      </c>
      <c r="B122" s="28"/>
    </row>
    <row r="123" spans="1:2">
      <c r="A123" s="90" t="s">
        <v>762</v>
      </c>
      <c r="B123" s="28"/>
    </row>
    <row r="124" spans="1:2">
      <c r="A124" s="90" t="s">
        <v>763</v>
      </c>
      <c r="B124" s="28"/>
    </row>
    <row r="125" spans="1:2">
      <c r="A125" s="90" t="s">
        <v>764</v>
      </c>
      <c r="B125" s="28"/>
    </row>
    <row r="126" spans="1:2">
      <c r="A126" s="90" t="s">
        <v>765</v>
      </c>
      <c r="B126" s="28"/>
    </row>
    <row r="127" spans="1:2">
      <c r="A127" s="90" t="s">
        <v>766</v>
      </c>
      <c r="B127" s="28"/>
    </row>
    <row r="128" spans="1:2">
      <c r="A128" s="90" t="s">
        <v>767</v>
      </c>
      <c r="B128" s="28"/>
    </row>
    <row r="129" spans="1:2">
      <c r="A129" s="90" t="s">
        <v>768</v>
      </c>
      <c r="B129" s="28"/>
    </row>
    <row r="130" spans="1:2">
      <c r="A130" s="90" t="s">
        <v>769</v>
      </c>
      <c r="B130" s="28"/>
    </row>
    <row r="131" spans="1:2">
      <c r="A131" s="90" t="s">
        <v>770</v>
      </c>
      <c r="B131" s="28"/>
    </row>
    <row r="132" spans="1:2">
      <c r="A132" s="90" t="s">
        <v>771</v>
      </c>
      <c r="B132" s="28"/>
    </row>
    <row r="133" spans="1:2">
      <c r="A133" s="90" t="s">
        <v>772</v>
      </c>
      <c r="B133" s="28"/>
    </row>
    <row r="134" spans="1:2">
      <c r="A134" s="90" t="s">
        <v>773</v>
      </c>
      <c r="B134" s="28"/>
    </row>
    <row r="135" spans="1:2">
      <c r="A135" s="90" t="s">
        <v>774</v>
      </c>
      <c r="B135" s="28"/>
    </row>
    <row r="136" spans="1:2">
      <c r="A136" s="90" t="s">
        <v>775</v>
      </c>
      <c r="B136" s="28"/>
    </row>
    <row r="137" spans="1:2">
      <c r="A137" s="90" t="s">
        <v>776</v>
      </c>
      <c r="B137" s="28"/>
    </row>
    <row r="138" spans="1:2">
      <c r="A138" s="90" t="s">
        <v>777</v>
      </c>
      <c r="B138" s="28"/>
    </row>
    <row r="139" spans="1:2">
      <c r="A139" s="90" t="s">
        <v>778</v>
      </c>
      <c r="B139" s="28"/>
    </row>
    <row r="140" spans="1:2">
      <c r="A140" s="90" t="s">
        <v>779</v>
      </c>
      <c r="B140" s="28"/>
    </row>
    <row r="141" spans="1:2">
      <c r="A141" s="90" t="s">
        <v>780</v>
      </c>
      <c r="B141" s="28"/>
    </row>
    <row r="142" spans="1:2">
      <c r="A142" s="90" t="s">
        <v>781</v>
      </c>
      <c r="B142" s="28"/>
    </row>
    <row r="143" spans="1:2">
      <c r="A143" s="90" t="s">
        <v>782</v>
      </c>
      <c r="B143" s="28"/>
    </row>
    <row r="144" spans="1:2">
      <c r="A144" s="90" t="s">
        <v>633</v>
      </c>
      <c r="B144" s="28" t="s">
        <v>844</v>
      </c>
    </row>
    <row r="145" spans="1:2">
      <c r="A145" s="90" t="s">
        <v>638</v>
      </c>
      <c r="B145" s="28" t="s">
        <v>844</v>
      </c>
    </row>
    <row r="146" spans="1:2">
      <c r="A146" s="90" t="s">
        <v>623</v>
      </c>
      <c r="B146" s="28" t="s">
        <v>844</v>
      </c>
    </row>
    <row r="147" spans="1:2">
      <c r="A147" s="90" t="s">
        <v>624</v>
      </c>
      <c r="B147" s="28" t="s">
        <v>844</v>
      </c>
    </row>
    <row r="148" spans="1:2">
      <c r="A148" s="90" t="s">
        <v>625</v>
      </c>
      <c r="B148" s="28" t="s">
        <v>844</v>
      </c>
    </row>
    <row r="149" spans="1:2">
      <c r="A149" s="90" t="s">
        <v>626</v>
      </c>
      <c r="B149" s="28" t="s">
        <v>844</v>
      </c>
    </row>
    <row r="150" spans="1:2">
      <c r="A150" s="90" t="s">
        <v>627</v>
      </c>
      <c r="B150" s="28" t="s">
        <v>844</v>
      </c>
    </row>
    <row r="151" spans="1:2">
      <c r="A151" s="90" t="s">
        <v>628</v>
      </c>
      <c r="B151" s="28" t="s">
        <v>844</v>
      </c>
    </row>
    <row r="152" spans="1:2">
      <c r="A152" s="90" t="s">
        <v>629</v>
      </c>
      <c r="B152" s="28" t="s">
        <v>844</v>
      </c>
    </row>
    <row r="153" spans="1:2">
      <c r="A153" s="90" t="s">
        <v>630</v>
      </c>
      <c r="B153" s="28" t="s">
        <v>844</v>
      </c>
    </row>
    <row r="154" spans="1:2">
      <c r="A154" s="90" t="s">
        <v>631</v>
      </c>
      <c r="B154" s="28" t="s">
        <v>844</v>
      </c>
    </row>
    <row r="155" spans="1:2">
      <c r="A155" s="90" t="s">
        <v>632</v>
      </c>
      <c r="B155" s="28" t="s">
        <v>844</v>
      </c>
    </row>
    <row r="156" spans="1:2">
      <c r="A156" s="90" t="s">
        <v>634</v>
      </c>
      <c r="B156" s="28" t="s">
        <v>844</v>
      </c>
    </row>
    <row r="157" spans="1:2">
      <c r="A157" s="90" t="s">
        <v>635</v>
      </c>
      <c r="B157" s="28" t="s">
        <v>844</v>
      </c>
    </row>
    <row r="158" spans="1:2">
      <c r="A158" s="90" t="s">
        <v>636</v>
      </c>
      <c r="B158" s="28" t="s">
        <v>844</v>
      </c>
    </row>
    <row r="159" spans="1:2">
      <c r="A159" s="90" t="s">
        <v>637</v>
      </c>
      <c r="B159" s="28"/>
    </row>
    <row r="160" spans="1:2">
      <c r="A160" s="90" t="s">
        <v>639</v>
      </c>
      <c r="B160" s="28" t="s">
        <v>844</v>
      </c>
    </row>
    <row r="161" spans="1:2">
      <c r="A161" s="90" t="s">
        <v>640</v>
      </c>
      <c r="B161" s="28" t="s">
        <v>844</v>
      </c>
    </row>
    <row r="162" spans="1:2">
      <c r="A162" s="90" t="s">
        <v>641</v>
      </c>
      <c r="B162" s="28" t="s">
        <v>844</v>
      </c>
    </row>
    <row r="163" spans="1:2">
      <c r="A163" s="90" t="s">
        <v>642</v>
      </c>
      <c r="B163" s="28" t="s">
        <v>844</v>
      </c>
    </row>
    <row r="164" spans="1:2">
      <c r="A164" s="90" t="s">
        <v>643</v>
      </c>
      <c r="B164" s="28" t="s">
        <v>844</v>
      </c>
    </row>
    <row r="165" spans="1:2">
      <c r="A165" s="90" t="s">
        <v>644</v>
      </c>
      <c r="B165" s="28" t="s">
        <v>844</v>
      </c>
    </row>
    <row r="166" spans="1:2">
      <c r="A166" s="90" t="s">
        <v>785</v>
      </c>
      <c r="B166" s="28"/>
    </row>
    <row r="167" spans="1:2">
      <c r="A167" s="90" t="s">
        <v>786</v>
      </c>
      <c r="B167" s="28"/>
    </row>
    <row r="168" spans="1:2">
      <c r="A168" s="90" t="s">
        <v>787</v>
      </c>
      <c r="B168" s="28"/>
    </row>
    <row r="169" spans="1:2">
      <c r="A169" s="90" t="s">
        <v>788</v>
      </c>
      <c r="B169" s="28"/>
    </row>
    <row r="170" spans="1:2">
      <c r="A170" s="90" t="s">
        <v>789</v>
      </c>
      <c r="B170" s="28"/>
    </row>
    <row r="171" spans="1:2">
      <c r="A171" s="90" t="s">
        <v>790</v>
      </c>
      <c r="B171" s="28" t="s">
        <v>844</v>
      </c>
    </row>
    <row r="172" spans="1:2">
      <c r="A172" s="90" t="s">
        <v>791</v>
      </c>
      <c r="B172" s="28" t="s">
        <v>844</v>
      </c>
    </row>
    <row r="173" spans="1:2">
      <c r="A173" s="90" t="s">
        <v>792</v>
      </c>
      <c r="B173" s="28" t="s">
        <v>844</v>
      </c>
    </row>
    <row r="174" spans="1:2">
      <c r="A174" s="90" t="s">
        <v>793</v>
      </c>
      <c r="B174" s="28" t="s">
        <v>844</v>
      </c>
    </row>
    <row r="175" spans="1:2">
      <c r="A175" s="90" t="s">
        <v>794</v>
      </c>
      <c r="B175" s="28" t="s">
        <v>844</v>
      </c>
    </row>
    <row r="176" spans="1:2">
      <c r="A176" s="90" t="s">
        <v>795</v>
      </c>
      <c r="B176" s="28" t="s">
        <v>844</v>
      </c>
    </row>
    <row r="177" spans="1:2">
      <c r="A177" s="90" t="s">
        <v>796</v>
      </c>
      <c r="B177" s="28" t="s">
        <v>844</v>
      </c>
    </row>
    <row r="178" spans="1:2">
      <c r="A178" s="90" t="s">
        <v>797</v>
      </c>
      <c r="B178" s="28" t="s">
        <v>844</v>
      </c>
    </row>
    <row r="179" spans="1:2">
      <c r="A179" s="90" t="s">
        <v>798</v>
      </c>
      <c r="B179" s="28" t="s">
        <v>844</v>
      </c>
    </row>
    <row r="180" spans="1:2">
      <c r="A180" s="90" t="s">
        <v>799</v>
      </c>
      <c r="B180" s="28" t="s">
        <v>844</v>
      </c>
    </row>
    <row r="181" spans="1:2">
      <c r="A181" s="90" t="s">
        <v>800</v>
      </c>
      <c r="B181" s="28" t="s">
        <v>844</v>
      </c>
    </row>
    <row r="182" spans="1:2">
      <c r="A182" s="90" t="s">
        <v>801</v>
      </c>
      <c r="B182" s="28" t="s">
        <v>844</v>
      </c>
    </row>
    <row r="183" spans="1:2">
      <c r="A183" s="90" t="s">
        <v>802</v>
      </c>
      <c r="B183" s="28" t="s">
        <v>844</v>
      </c>
    </row>
    <row r="184" spans="1:2">
      <c r="A184" s="90" t="s">
        <v>803</v>
      </c>
      <c r="B184" s="28" t="s">
        <v>844</v>
      </c>
    </row>
    <row r="185" spans="1:2">
      <c r="A185" s="90" t="s">
        <v>804</v>
      </c>
      <c r="B185" s="28" t="s">
        <v>844</v>
      </c>
    </row>
    <row r="186" spans="1:2">
      <c r="A186" s="90" t="s">
        <v>805</v>
      </c>
      <c r="B186" s="28" t="s">
        <v>844</v>
      </c>
    </row>
    <row r="187" spans="1:2">
      <c r="A187" s="90" t="s">
        <v>806</v>
      </c>
      <c r="B187" s="28" t="s">
        <v>844</v>
      </c>
    </row>
    <row r="188" spans="1:2">
      <c r="A188" s="90" t="s">
        <v>807</v>
      </c>
      <c r="B188" s="28" t="s">
        <v>844</v>
      </c>
    </row>
    <row r="189" spans="1:2">
      <c r="A189" s="90" t="s">
        <v>791</v>
      </c>
      <c r="B189" s="28" t="s">
        <v>844</v>
      </c>
    </row>
    <row r="190" spans="1:2">
      <c r="A190" s="90" t="s">
        <v>808</v>
      </c>
      <c r="B190" s="28"/>
    </row>
    <row r="191" spans="1:2">
      <c r="A191" s="90" t="s">
        <v>793</v>
      </c>
      <c r="B191" s="28" t="s">
        <v>844</v>
      </c>
    </row>
    <row r="192" spans="1:2">
      <c r="A192" s="90" t="s">
        <v>794</v>
      </c>
      <c r="B192" s="28" t="s">
        <v>844</v>
      </c>
    </row>
    <row r="193" spans="1:2">
      <c r="A193" s="90" t="s">
        <v>795</v>
      </c>
      <c r="B193" s="28" t="s">
        <v>844</v>
      </c>
    </row>
    <row r="194" spans="1:2">
      <c r="A194" s="90" t="s">
        <v>796</v>
      </c>
      <c r="B194" s="28" t="s">
        <v>844</v>
      </c>
    </row>
    <row r="195" spans="1:2">
      <c r="A195" s="90" t="s">
        <v>797</v>
      </c>
      <c r="B195" s="28" t="s">
        <v>844</v>
      </c>
    </row>
    <row r="196" spans="1:2">
      <c r="A196" s="90" t="s">
        <v>798</v>
      </c>
      <c r="B196" s="28" t="s">
        <v>844</v>
      </c>
    </row>
    <row r="197" spans="1:2">
      <c r="A197" s="90" t="s">
        <v>799</v>
      </c>
      <c r="B197" s="28" t="s">
        <v>844</v>
      </c>
    </row>
    <row r="198" spans="1:2">
      <c r="A198" s="90" t="s">
        <v>800</v>
      </c>
      <c r="B198" s="28" t="s">
        <v>844</v>
      </c>
    </row>
    <row r="199" spans="1:2">
      <c r="A199" s="90" t="s">
        <v>801</v>
      </c>
      <c r="B199" s="28" t="s">
        <v>844</v>
      </c>
    </row>
    <row r="200" spans="1:2">
      <c r="A200" s="90" t="s">
        <v>802</v>
      </c>
      <c r="B200" s="28" t="s">
        <v>844</v>
      </c>
    </row>
    <row r="201" spans="1:2">
      <c r="A201" s="90" t="s">
        <v>803</v>
      </c>
      <c r="B201" s="28" t="s">
        <v>844</v>
      </c>
    </row>
    <row r="202" spans="1:2">
      <c r="A202" s="90" t="s">
        <v>804</v>
      </c>
      <c r="B202" s="28" t="s">
        <v>844</v>
      </c>
    </row>
    <row r="203" spans="1:2">
      <c r="A203" s="90" t="s">
        <v>805</v>
      </c>
      <c r="B203" s="28" t="s">
        <v>844</v>
      </c>
    </row>
    <row r="204" spans="1:2">
      <c r="A204" s="90" t="s">
        <v>806</v>
      </c>
      <c r="B204" s="28" t="s">
        <v>844</v>
      </c>
    </row>
    <row r="205" spans="1:2">
      <c r="A205" s="90" t="s">
        <v>807</v>
      </c>
      <c r="B205" s="28" t="s">
        <v>844</v>
      </c>
    </row>
    <row r="206" spans="1:2">
      <c r="A206" s="90" t="s">
        <v>809</v>
      </c>
      <c r="B206" s="28"/>
    </row>
    <row r="207" spans="1:2">
      <c r="A207" s="90" t="s">
        <v>810</v>
      </c>
      <c r="B207" s="28" t="s">
        <v>844</v>
      </c>
    </row>
    <row r="208" spans="1:2">
      <c r="A208" s="90" t="s">
        <v>811</v>
      </c>
      <c r="B208" s="28" t="s">
        <v>844</v>
      </c>
    </row>
    <row r="209" spans="1:2">
      <c r="A209" s="90" t="s">
        <v>812</v>
      </c>
      <c r="B209" s="28"/>
    </row>
    <row r="210" spans="1:2">
      <c r="A210" s="90" t="s">
        <v>811</v>
      </c>
      <c r="B210" s="28" t="s">
        <v>844</v>
      </c>
    </row>
    <row r="211" spans="1:2">
      <c r="A211" s="90" t="s">
        <v>813</v>
      </c>
      <c r="B211" s="28" t="s">
        <v>844</v>
      </c>
    </row>
    <row r="212" spans="1:2">
      <c r="A212" s="90" t="s">
        <v>813</v>
      </c>
      <c r="B212" s="28" t="s">
        <v>844</v>
      </c>
    </row>
    <row r="213" spans="1:2">
      <c r="A213" s="90" t="s">
        <v>810</v>
      </c>
      <c r="B213" s="28" t="s">
        <v>844</v>
      </c>
    </row>
    <row r="214" spans="1:2">
      <c r="A214" s="90" t="s">
        <v>814</v>
      </c>
      <c r="B214" s="28"/>
    </row>
    <row r="215" spans="1:2">
      <c r="A215" s="90" t="s">
        <v>815</v>
      </c>
      <c r="B215" s="28"/>
    </row>
    <row r="216" spans="1:2">
      <c r="A216" s="90" t="s">
        <v>816</v>
      </c>
      <c r="B216" s="28"/>
    </row>
    <row r="217" spans="1:2">
      <c r="A217" s="90" t="s">
        <v>817</v>
      </c>
      <c r="B217" s="28"/>
    </row>
    <row r="218" spans="1:2">
      <c r="A218" s="90" t="s">
        <v>818</v>
      </c>
      <c r="B218" s="28"/>
    </row>
  </sheetData>
  <customSheetViews>
    <customSheetView guid="{13AF8C83-0807-4498-ABB9-74022DC99504}" hiddenRows="1">
      <pageMargins left="0.7" right="0.7" top="0.75" bottom="0.75" header="0.3" footer="0.3"/>
    </customSheetView>
    <customSheetView guid="{E0624EB1-8E89-4C6D-B311-89CC0F48B793}" hiddenRows="1">
      <selection activeCell="A4" sqref="A4"/>
      <pageMargins left="0.7" right="0.7" top="0.75" bottom="0.75" header="0.3" footer="0.3"/>
    </customSheetView>
  </customSheetViews>
  <phoneticPr fontId="1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406B-EBC8-4ECD-8395-423950A6C4A0}">
  <sheetPr>
    <tabColor theme="4" tint="0.39997558519241921"/>
  </sheetPr>
  <dimension ref="A1:B28"/>
  <sheetViews>
    <sheetView workbookViewId="0">
      <selection activeCell="D1" sqref="D1"/>
    </sheetView>
  </sheetViews>
  <sheetFormatPr defaultColWidth="8.9140625" defaultRowHeight="13.5"/>
  <cols>
    <col min="1" max="1" width="20.4140625" style="3" bestFit="1" customWidth="1"/>
    <col min="2" max="2" width="8.9140625" style="3" customWidth="1"/>
    <col min="3" max="16384" width="8.9140625" style="3"/>
  </cols>
  <sheetData>
    <row r="1" spans="1:2">
      <c r="A1" s="42" t="s">
        <v>471</v>
      </c>
      <c r="B1" s="52">
        <v>-1</v>
      </c>
    </row>
    <row r="2" spans="1:2">
      <c r="A2" s="43" t="s">
        <v>611</v>
      </c>
      <c r="B2" s="52" t="s">
        <v>587</v>
      </c>
    </row>
    <row r="3" spans="1:2">
      <c r="A3" s="43" t="s">
        <v>536</v>
      </c>
      <c r="B3" s="52" t="s">
        <v>588</v>
      </c>
    </row>
    <row r="4" spans="1:2">
      <c r="A4" s="43" t="s">
        <v>48</v>
      </c>
      <c r="B4" s="52" t="s">
        <v>589</v>
      </c>
    </row>
    <row r="5" spans="1:2">
      <c r="A5" s="43" t="s">
        <v>537</v>
      </c>
      <c r="B5" s="52" t="s">
        <v>590</v>
      </c>
    </row>
    <row r="6" spans="1:2">
      <c r="A6" s="43" t="s">
        <v>538</v>
      </c>
      <c r="B6" s="52" t="s">
        <v>591</v>
      </c>
    </row>
    <row r="7" spans="1:2">
      <c r="A7" s="43" t="s">
        <v>539</v>
      </c>
      <c r="B7" s="52" t="s">
        <v>592</v>
      </c>
    </row>
    <row r="8" spans="1:2">
      <c r="A8" s="43" t="s">
        <v>540</v>
      </c>
      <c r="B8" s="52" t="s">
        <v>610</v>
      </c>
    </row>
    <row r="9" spans="1:2">
      <c r="A9" s="43" t="s">
        <v>541</v>
      </c>
      <c r="B9" s="52" t="s">
        <v>593</v>
      </c>
    </row>
    <row r="10" spans="1:2">
      <c r="A10" s="43" t="s">
        <v>542</v>
      </c>
      <c r="B10" s="52" t="s">
        <v>594</v>
      </c>
    </row>
    <row r="11" spans="1:2">
      <c r="A11" s="43" t="s">
        <v>543</v>
      </c>
      <c r="B11" s="52" t="s">
        <v>595</v>
      </c>
    </row>
    <row r="12" spans="1:2">
      <c r="A12" s="43" t="s">
        <v>544</v>
      </c>
      <c r="B12" s="52" t="s">
        <v>596</v>
      </c>
    </row>
    <row r="13" spans="1:2">
      <c r="A13" s="43" t="s">
        <v>545</v>
      </c>
      <c r="B13" s="52">
        <v>33</v>
      </c>
    </row>
    <row r="14" spans="1:2">
      <c r="A14" s="43" t="s">
        <v>546</v>
      </c>
      <c r="B14" s="52" t="s">
        <v>597</v>
      </c>
    </row>
    <row r="15" spans="1:2">
      <c r="A15" s="43" t="s">
        <v>547</v>
      </c>
      <c r="B15" s="52" t="s">
        <v>598</v>
      </c>
    </row>
    <row r="16" spans="1:2">
      <c r="A16" s="43" t="s">
        <v>548</v>
      </c>
      <c r="B16" s="52" t="s">
        <v>599</v>
      </c>
    </row>
    <row r="17" spans="1:2">
      <c r="A17" s="44" t="s">
        <v>549</v>
      </c>
      <c r="B17" s="52">
        <v>28</v>
      </c>
    </row>
    <row r="18" spans="1:2">
      <c r="A18" s="43" t="s">
        <v>550</v>
      </c>
      <c r="B18" s="52">
        <v>30</v>
      </c>
    </row>
    <row r="19" spans="1:2">
      <c r="A19" s="43" t="s">
        <v>551</v>
      </c>
      <c r="B19" s="52" t="s">
        <v>600</v>
      </c>
    </row>
    <row r="20" spans="1:2">
      <c r="A20" s="43" t="s">
        <v>552</v>
      </c>
      <c r="B20" s="52" t="s">
        <v>601</v>
      </c>
    </row>
    <row r="21" spans="1:2">
      <c r="A21" s="43" t="s">
        <v>553</v>
      </c>
      <c r="B21" s="52" t="s">
        <v>602</v>
      </c>
    </row>
    <row r="22" spans="1:2">
      <c r="A22" s="43" t="s">
        <v>554</v>
      </c>
      <c r="B22" s="52" t="s">
        <v>603</v>
      </c>
    </row>
    <row r="23" spans="1:2">
      <c r="A23" s="43" t="s">
        <v>555</v>
      </c>
      <c r="B23" s="52" t="s">
        <v>604</v>
      </c>
    </row>
    <row r="24" spans="1:2">
      <c r="A24" s="44" t="s">
        <v>556</v>
      </c>
      <c r="B24" s="52" t="s">
        <v>605</v>
      </c>
    </row>
    <row r="25" spans="1:2">
      <c r="A25" s="43" t="s">
        <v>557</v>
      </c>
      <c r="B25" s="52" t="s">
        <v>606</v>
      </c>
    </row>
    <row r="26" spans="1:2">
      <c r="A26" s="43" t="s">
        <v>558</v>
      </c>
      <c r="B26" s="52" t="s">
        <v>607</v>
      </c>
    </row>
    <row r="27" spans="1:2">
      <c r="A27" s="43" t="s">
        <v>559</v>
      </c>
      <c r="B27" s="52" t="s">
        <v>608</v>
      </c>
    </row>
    <row r="28" spans="1:2">
      <c r="A28" s="43" t="s">
        <v>560</v>
      </c>
      <c r="B28" s="52" t="s">
        <v>609</v>
      </c>
    </row>
  </sheetData>
  <customSheetViews>
    <customSheetView guid="{13AF8C83-0807-4498-ABB9-74022DC99504}" hiddenRows="1" hiddenColumns="1" topLeftCell="A2">
      <selection activeCell="D18" sqref="D18"/>
      <pageMargins left="0.7" right="0.7" top="0.75" bottom="0.75" header="0.3" footer="0.3"/>
    </customSheetView>
    <customSheetView guid="{E0624EB1-8E89-4C6D-B311-89CC0F48B793}">
      <selection activeCell="D30" sqref="D30"/>
      <pageMargins left="0.7" right="0.7" top="0.75" bottom="0.75" header="0.3" footer="0.3"/>
    </customSheetView>
  </customSheetViews>
  <phoneticPr fontId="1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68F6-8C0B-4FC4-8D03-3255BBCB8ECB}">
  <sheetPr>
    <tabColor theme="0" tint="-0.499984740745262"/>
  </sheetPr>
  <dimension ref="A1:X111"/>
  <sheetViews>
    <sheetView workbookViewId="0">
      <pane ySplit="1" topLeftCell="A2" activePane="bottomLeft" state="frozen"/>
      <selection pane="bottomLeft" activeCell="C23" sqref="C23"/>
    </sheetView>
  </sheetViews>
  <sheetFormatPr defaultColWidth="8.9140625" defaultRowHeight="13.5"/>
  <cols>
    <col min="1" max="1" width="4.25" style="15" bestFit="1" customWidth="1"/>
    <col min="2" max="2" width="19" style="15" bestFit="1" customWidth="1"/>
    <col min="3" max="3" width="24.33203125" style="16" bestFit="1" customWidth="1"/>
    <col min="4" max="4" width="7.4140625" style="15" bestFit="1" customWidth="1"/>
    <col min="5" max="5" width="8.4140625" style="16" bestFit="1" customWidth="1"/>
    <col min="6" max="6" width="24.1640625" style="15" bestFit="1" customWidth="1"/>
    <col min="7" max="7" width="25.08203125" style="15" bestFit="1" customWidth="1"/>
    <col min="8" max="8" width="4.6640625" style="15" customWidth="1"/>
    <col min="9" max="9" width="8.4140625" style="15" bestFit="1" customWidth="1"/>
    <col min="10" max="13" width="8.9140625" style="15"/>
    <col min="14" max="14" width="8.9140625" style="91"/>
    <col min="15" max="15" width="11.1640625" style="15" bestFit="1" customWidth="1"/>
    <col min="16" max="16" width="2.75" style="15" bestFit="1" customWidth="1"/>
    <col min="17" max="17" width="20.4140625" style="15" bestFit="1" customWidth="1"/>
    <col min="18" max="18" width="2.75" style="15" bestFit="1" customWidth="1"/>
    <col min="19" max="19" width="24.33203125" style="15" bestFit="1" customWidth="1"/>
    <col min="20" max="20" width="2.75" style="15" bestFit="1" customWidth="1"/>
    <col min="21" max="21" width="13.4140625" style="15" bestFit="1" customWidth="1"/>
    <col min="22" max="22" width="2.75" style="15" bestFit="1" customWidth="1"/>
    <col min="23" max="23" width="8.9140625" style="15"/>
    <col min="24" max="24" width="12.33203125" style="15" customWidth="1"/>
    <col min="25" max="16384" width="8.9140625" style="15"/>
  </cols>
  <sheetData>
    <row r="1" spans="1:24">
      <c r="A1" s="26" t="s">
        <v>481</v>
      </c>
      <c r="B1" s="26" t="s">
        <v>482</v>
      </c>
      <c r="C1" s="27" t="s">
        <v>483</v>
      </c>
      <c r="D1" s="26" t="s">
        <v>484</v>
      </c>
      <c r="E1" s="27" t="s">
        <v>491</v>
      </c>
      <c r="F1" s="26" t="s">
        <v>486</v>
      </c>
      <c r="G1" s="26" t="s">
        <v>485</v>
      </c>
      <c r="I1" s="39" t="s">
        <v>562</v>
      </c>
      <c r="J1" s="40">
        <v>1</v>
      </c>
      <c r="K1" s="40" t="s">
        <v>563</v>
      </c>
      <c r="O1" s="15" t="s">
        <v>472</v>
      </c>
      <c r="P1" s="15">
        <v>-1</v>
      </c>
      <c r="Q1" s="60" t="s">
        <v>471</v>
      </c>
      <c r="R1" s="60">
        <v>-1</v>
      </c>
      <c r="S1" s="15" t="s">
        <v>821</v>
      </c>
      <c r="T1" s="15">
        <v>-1</v>
      </c>
      <c r="U1" s="61" t="s">
        <v>472</v>
      </c>
      <c r="V1" s="61">
        <v>-1</v>
      </c>
      <c r="W1" s="15" t="s">
        <v>535</v>
      </c>
      <c r="X1" s="15">
        <v>-1</v>
      </c>
    </row>
    <row r="2" spans="1:24">
      <c r="A2" s="28" t="s">
        <v>493</v>
      </c>
      <c r="B2" s="28" t="s">
        <v>494</v>
      </c>
      <c r="C2" s="29" t="str">
        <f>IF(D2="NG","",DATE('履歴書（提出用）'!V3,'履歴書（提出用）'!Y3,'履歴書（提出用）'!AB3))</f>
        <v/>
      </c>
      <c r="D2" s="30" t="str">
        <f>IF(ISERROR(DATE('履歴書（提出用）'!V3,'履歴書（提出用）'!Y3,'履歴書（提出用）'!AB3)),"NG",IF(E2="NG","NG","OK"))</f>
        <v>NG</v>
      </c>
      <c r="E2" s="18" t="str">
        <f>IF(OR(ISBLANK('履歴書（提出用）'!V3),ISBLANK('履歴書（提出用）'!Y3),ISBLANK('履歴書（提出用）'!AB3)),"NG","OK")</f>
        <v>NG</v>
      </c>
      <c r="F2" s="31" t="s">
        <v>487</v>
      </c>
      <c r="G2" s="32"/>
      <c r="J2" s="15" t="s">
        <v>534</v>
      </c>
      <c r="O2" s="15" t="s">
        <v>616</v>
      </c>
      <c r="P2" s="15">
        <v>1</v>
      </c>
      <c r="Q2" s="60" t="s">
        <v>618</v>
      </c>
      <c r="R2" s="60">
        <v>1</v>
      </c>
      <c r="U2" s="61" t="s">
        <v>822</v>
      </c>
      <c r="V2" s="61">
        <v>1</v>
      </c>
      <c r="W2" s="15" t="s">
        <v>621</v>
      </c>
      <c r="X2" s="15" t="s">
        <v>842</v>
      </c>
    </row>
    <row r="3" spans="1:24">
      <c r="A3" s="28" t="s">
        <v>450</v>
      </c>
      <c r="B3" s="30" t="s">
        <v>851</v>
      </c>
      <c r="C3" s="92" t="str">
        <f>IF(ISBLANK('履歴書（提出用）'!W4),"",'履歴書（提出用）'!W4)</f>
        <v>プルダウンより選択ください</v>
      </c>
      <c r="D3" s="30" t="str">
        <f>IF(W3="","NG","OK")</f>
        <v>OK</v>
      </c>
      <c r="E3" s="41"/>
      <c r="F3" s="31" t="s">
        <v>487</v>
      </c>
      <c r="G3" s="31"/>
      <c r="H3" s="14"/>
      <c r="I3" s="14" t="s">
        <v>533</v>
      </c>
      <c r="J3" s="14">
        <f>COUNTIF(D2:D111,"&lt;&gt;OK")</f>
        <v>35</v>
      </c>
      <c r="O3" s="15" t="s">
        <v>617</v>
      </c>
      <c r="P3" s="15">
        <v>2</v>
      </c>
      <c r="Q3" s="60" t="s">
        <v>619</v>
      </c>
      <c r="R3" s="60">
        <v>2</v>
      </c>
      <c r="S3" s="61"/>
      <c r="U3" s="61" t="s">
        <v>823</v>
      </c>
      <c r="V3" s="61">
        <v>2</v>
      </c>
      <c r="W3" s="15" t="s">
        <v>620</v>
      </c>
      <c r="X3" s="15" t="s">
        <v>437</v>
      </c>
    </row>
    <row r="4" spans="1:24">
      <c r="A4" s="28" t="s">
        <v>450</v>
      </c>
      <c r="B4" s="30" t="s">
        <v>852</v>
      </c>
      <c r="C4" s="92" t="str">
        <f>IF(ISBLANK('履歴書（提出用）'!W5),"",'履歴書（提出用）'!W5)</f>
        <v>プルダウン（五十音順）より選択ください</v>
      </c>
      <c r="D4" s="30" t="str">
        <f>IF(W4="","NG","OK")</f>
        <v>OK</v>
      </c>
      <c r="E4" s="41"/>
      <c r="F4" s="31" t="s">
        <v>487</v>
      </c>
      <c r="G4" s="31"/>
      <c r="H4" s="14"/>
      <c r="I4" s="14"/>
      <c r="J4" s="14"/>
      <c r="W4" s="15" t="s">
        <v>622</v>
      </c>
      <c r="X4" s="15" t="s">
        <v>843</v>
      </c>
    </row>
    <row r="5" spans="1:24">
      <c r="A5" s="28" t="s">
        <v>450</v>
      </c>
      <c r="B5" s="30" t="s">
        <v>411</v>
      </c>
      <c r="C5" s="18" t="str">
        <f>IF(ISBLANK('履歴書（提出用）'!D7),"",'履歴書（提出用）'!D7)</f>
        <v/>
      </c>
      <c r="D5" s="30" t="str">
        <f t="shared" ref="D5:D10" si="0">IF(C5="","NG","OK")</f>
        <v>NG</v>
      </c>
      <c r="E5" s="18"/>
      <c r="F5" s="31" t="s">
        <v>487</v>
      </c>
      <c r="G5" s="31"/>
      <c r="H5" s="14"/>
      <c r="I5" s="14"/>
      <c r="J5" s="14"/>
      <c r="K5" s="14"/>
      <c r="L5" s="14"/>
      <c r="M5" s="14"/>
      <c r="N5" s="14"/>
    </row>
    <row r="6" spans="1:24">
      <c r="A6" s="28" t="s">
        <v>450</v>
      </c>
      <c r="B6" s="30" t="s">
        <v>412</v>
      </c>
      <c r="C6" s="18" t="str">
        <f>IF(ISBLANK('履歴書（提出用）'!L7),"",'履歴書（提出用）'!L7)</f>
        <v/>
      </c>
      <c r="D6" s="30" t="str">
        <f t="shared" si="0"/>
        <v>NG</v>
      </c>
      <c r="E6" s="18"/>
      <c r="F6" s="31" t="s">
        <v>487</v>
      </c>
      <c r="G6" s="31"/>
      <c r="H6" s="14"/>
      <c r="I6" s="14"/>
      <c r="J6" s="14"/>
      <c r="K6" s="14"/>
      <c r="L6" s="14"/>
      <c r="M6" s="14"/>
      <c r="N6" s="14"/>
      <c r="O6" s="14"/>
    </row>
    <row r="7" spans="1:24">
      <c r="A7" s="28" t="s">
        <v>450</v>
      </c>
      <c r="B7" s="30" t="s">
        <v>413</v>
      </c>
      <c r="C7" s="41" t="str">
        <f>IF(ISBLANK('履歴書（提出用）'!D8),"",'履歴書（提出用）'!D8)</f>
        <v/>
      </c>
      <c r="D7" s="30" t="str">
        <f t="shared" si="0"/>
        <v>NG</v>
      </c>
      <c r="E7" s="18"/>
      <c r="F7" s="31" t="s">
        <v>487</v>
      </c>
      <c r="G7" s="31"/>
      <c r="H7" s="14"/>
      <c r="I7" s="14"/>
      <c r="J7" s="14"/>
      <c r="K7" s="14"/>
      <c r="L7" s="14"/>
      <c r="M7" s="14"/>
      <c r="N7" s="14"/>
      <c r="O7" s="14"/>
    </row>
    <row r="8" spans="1:24">
      <c r="A8" s="28" t="s">
        <v>450</v>
      </c>
      <c r="B8" s="30" t="s">
        <v>414</v>
      </c>
      <c r="C8" s="41" t="str">
        <f>IF(ISBLANK('履歴書（提出用）'!L8),"",'履歴書（提出用）'!L8)</f>
        <v/>
      </c>
      <c r="D8" s="30" t="str">
        <f t="shared" si="0"/>
        <v>NG</v>
      </c>
      <c r="E8" s="18"/>
      <c r="F8" s="31" t="s">
        <v>487</v>
      </c>
      <c r="G8" s="31"/>
      <c r="H8" s="14"/>
      <c r="I8" s="14"/>
      <c r="J8" s="14"/>
      <c r="K8" s="14"/>
      <c r="L8" s="14"/>
      <c r="M8" s="14"/>
      <c r="N8" s="14"/>
      <c r="O8" s="14"/>
    </row>
    <row r="9" spans="1:24">
      <c r="A9" s="28" t="s">
        <v>450</v>
      </c>
      <c r="B9" s="30" t="s">
        <v>415</v>
      </c>
      <c r="C9" s="18" t="str">
        <f>UPPER(ASC('履歴書（提出用）'!D9))</f>
        <v/>
      </c>
      <c r="D9" s="30" t="str">
        <f t="shared" si="0"/>
        <v>NG</v>
      </c>
      <c r="E9" s="18"/>
      <c r="F9" s="31" t="s">
        <v>487</v>
      </c>
      <c r="G9" s="31"/>
      <c r="H9" s="14"/>
      <c r="I9" s="14"/>
      <c r="J9" s="14"/>
      <c r="K9" s="14"/>
      <c r="L9" s="14"/>
      <c r="M9" s="14"/>
      <c r="N9" s="14"/>
      <c r="O9" s="14"/>
    </row>
    <row r="10" spans="1:24">
      <c r="A10" s="28" t="s">
        <v>450</v>
      </c>
      <c r="B10" s="30" t="s">
        <v>416</v>
      </c>
      <c r="C10" s="18" t="str">
        <f>PROPER(ASC('履歴書（提出用）'!L9))</f>
        <v/>
      </c>
      <c r="D10" s="30" t="str">
        <f t="shared" si="0"/>
        <v>NG</v>
      </c>
      <c r="E10" s="18"/>
      <c r="F10" s="31" t="s">
        <v>487</v>
      </c>
      <c r="G10" s="31"/>
      <c r="H10" s="14"/>
      <c r="I10" s="14"/>
      <c r="J10" s="14"/>
      <c r="K10" s="14"/>
      <c r="L10" s="14"/>
      <c r="M10" s="14"/>
      <c r="N10" s="14"/>
      <c r="O10" s="14"/>
    </row>
    <row r="11" spans="1:24">
      <c r="A11" s="28" t="s">
        <v>450</v>
      </c>
      <c r="B11" s="30" t="s">
        <v>4</v>
      </c>
      <c r="C11" s="29" t="str">
        <f>IF(D11="NG","",DATE('履歴書（提出用）'!D10,'履歴書（提出用）'!G10,'履歴書（提出用）'!J10))</f>
        <v/>
      </c>
      <c r="D11" s="30" t="str">
        <f>IF(ISERROR(DATE('履歴書（提出用）'!D10,'履歴書（提出用）'!G10,'履歴書（提出用）'!J10)),"NG",IF(E11="NG","NG","OK"))</f>
        <v>NG</v>
      </c>
      <c r="E11" s="18" t="str">
        <f>IF(OR(ISBLANK('履歴書（提出用）'!D10),ISBLANK('履歴書（提出用）'!G10),ISBLANK('履歴書（提出用）'!J10)),"NG","OK")</f>
        <v>NG</v>
      </c>
      <c r="F11" s="31" t="s">
        <v>487</v>
      </c>
      <c r="G11" s="31"/>
      <c r="H11" s="14"/>
      <c r="I11" s="14"/>
      <c r="J11" s="14"/>
      <c r="K11" s="14"/>
      <c r="L11" s="14"/>
      <c r="M11" s="14"/>
      <c r="N11" s="14"/>
      <c r="O11" s="14"/>
    </row>
    <row r="12" spans="1:24">
      <c r="A12" s="28" t="s">
        <v>450</v>
      </c>
      <c r="B12" s="30" t="s">
        <v>6</v>
      </c>
      <c r="C12" s="18" t="str">
        <f>IF(VLOOKUP('履歴書（提出用）'!R10,O1:P3,2,FALSE)=-1,"",VLOOKUP('履歴書（提出用）'!R10,O1:P3,2,FALSE))</f>
        <v/>
      </c>
      <c r="D12" s="30" t="str">
        <f>IF(C12="","NG","OK")</f>
        <v>NG</v>
      </c>
      <c r="E12" s="18"/>
      <c r="F12" s="31" t="s">
        <v>487</v>
      </c>
      <c r="G12" s="31"/>
      <c r="H12" s="14"/>
      <c r="I12" s="14"/>
      <c r="J12" s="14"/>
      <c r="K12" s="14"/>
      <c r="L12" s="14"/>
      <c r="M12" s="14"/>
      <c r="N12" s="14"/>
      <c r="O12" s="14"/>
    </row>
    <row r="13" spans="1:24">
      <c r="A13" s="28" t="s">
        <v>450</v>
      </c>
      <c r="B13" s="30" t="s">
        <v>20</v>
      </c>
      <c r="C13" s="18" t="str">
        <f>IF(ISBLANK('履歴書（提出用）'!V6),"",'履歴書（提出用）'!V6)</f>
        <v/>
      </c>
      <c r="D13" s="30" t="str">
        <f>IF(C13="","NG","OK")</f>
        <v>NG</v>
      </c>
      <c r="E13" s="18">
        <f>IF(D13="OK",IF(COUNTIF(C13,"*日本*"),1,2),0)</f>
        <v>0</v>
      </c>
      <c r="F13" s="31" t="s">
        <v>487</v>
      </c>
      <c r="G13" s="31" t="s">
        <v>492</v>
      </c>
      <c r="H13" s="14"/>
      <c r="I13" s="14"/>
      <c r="J13" s="14"/>
      <c r="K13" s="14"/>
      <c r="L13" s="14"/>
      <c r="M13" s="14"/>
      <c r="N13" s="14"/>
      <c r="O13" s="14"/>
    </row>
    <row r="14" spans="1:24">
      <c r="A14" s="28" t="s">
        <v>450</v>
      </c>
      <c r="B14" s="30" t="s">
        <v>13</v>
      </c>
      <c r="C14" s="18" t="str">
        <f>ASC('履歴書（提出用）'!V7)</f>
        <v/>
      </c>
      <c r="D14" s="30" t="str">
        <f>IF(AND(C14="",C15=""),"NG","OK")</f>
        <v>NG</v>
      </c>
      <c r="E14" s="18"/>
      <c r="F14" s="31" t="s">
        <v>487</v>
      </c>
      <c r="G14" s="31"/>
      <c r="H14" s="14"/>
      <c r="I14" s="14"/>
      <c r="J14" s="14"/>
      <c r="K14" s="14"/>
      <c r="L14" s="14"/>
      <c r="M14" s="14"/>
      <c r="N14" s="14"/>
      <c r="O14" s="14"/>
    </row>
    <row r="15" spans="1:24">
      <c r="A15" s="28" t="s">
        <v>450</v>
      </c>
      <c r="B15" s="30" t="s">
        <v>14</v>
      </c>
      <c r="C15" s="18" t="str">
        <f>ASC('履歴書（提出用）'!V8)</f>
        <v/>
      </c>
      <c r="D15" s="30" t="str">
        <f>IF(AND(C14="",C15=""),"NG","OK")</f>
        <v>NG</v>
      </c>
      <c r="E15" s="18"/>
      <c r="F15" s="31" t="s">
        <v>487</v>
      </c>
      <c r="G15" s="31"/>
      <c r="H15" s="14"/>
      <c r="I15" s="14"/>
      <c r="J15" s="14"/>
      <c r="K15" s="14"/>
      <c r="L15" s="14"/>
      <c r="M15" s="14"/>
      <c r="N15" s="14"/>
      <c r="O15" s="14"/>
    </row>
    <row r="16" spans="1:24">
      <c r="A16" s="28" t="s">
        <v>450</v>
      </c>
      <c r="B16" s="30" t="s">
        <v>403</v>
      </c>
      <c r="C16" s="33" t="str">
        <f>IF(LEN(TRIM('履歴書（提出用）'!E11))=7,LEFT(ASC(TRIM('履歴書（提出用）'!E11)),3)&amp;"-"&amp;RIGHT(ASC(TRIM('履歴書（提出用）'!E11)),4),ASC(TRIM('履歴書（提出用）'!E11)))</f>
        <v/>
      </c>
      <c r="D16" s="30" t="str">
        <f>IF(C16="","NG","OK")</f>
        <v>NG</v>
      </c>
      <c r="E16" s="18"/>
      <c r="F16" s="31" t="s">
        <v>487</v>
      </c>
      <c r="G16" s="31"/>
      <c r="H16" s="14"/>
      <c r="I16" s="14"/>
      <c r="J16" s="14"/>
      <c r="K16" s="14"/>
      <c r="L16" s="14"/>
      <c r="M16" s="14"/>
      <c r="N16" s="14"/>
      <c r="O16" s="14"/>
    </row>
    <row r="17" spans="1:15">
      <c r="A17" s="28" t="s">
        <v>450</v>
      </c>
      <c r="B17" s="30" t="s">
        <v>15</v>
      </c>
      <c r="C17" s="33" t="str">
        <f>IF(ISBLANK('履歴書（提出用）'!D12),"",'履歴書（提出用）'!D12)</f>
        <v/>
      </c>
      <c r="D17" s="30" t="str">
        <f>IF(C17="","NG","OK")</f>
        <v>NG</v>
      </c>
      <c r="E17" s="18"/>
      <c r="F17" s="31" t="s">
        <v>487</v>
      </c>
      <c r="G17" s="31"/>
      <c r="H17" s="13"/>
      <c r="I17" s="14"/>
      <c r="J17" s="14"/>
      <c r="K17" s="14"/>
      <c r="L17" s="14"/>
      <c r="M17" s="14"/>
      <c r="N17" s="14"/>
      <c r="O17" s="14"/>
    </row>
    <row r="18" spans="1:15" s="106" customFormat="1">
      <c r="A18" s="28" t="s">
        <v>450</v>
      </c>
      <c r="B18" s="30" t="s">
        <v>15</v>
      </c>
      <c r="C18" s="33" t="str">
        <f>IF(ISBLANK('履歴書（提出用）'!D13),"",'履歴書（提出用）'!D13)</f>
        <v/>
      </c>
      <c r="D18" s="30" t="str">
        <f>IF(C18="","NG","OK")</f>
        <v>NG</v>
      </c>
      <c r="E18" s="41"/>
      <c r="F18" s="31" t="s">
        <v>487</v>
      </c>
      <c r="G18" s="31"/>
      <c r="H18" s="13"/>
      <c r="I18" s="14"/>
      <c r="J18" s="14"/>
      <c r="K18" s="14"/>
      <c r="L18" s="14"/>
      <c r="M18" s="14"/>
      <c r="N18" s="14"/>
      <c r="O18" s="14"/>
    </row>
    <row r="19" spans="1:15">
      <c r="A19" s="28" t="s">
        <v>450</v>
      </c>
      <c r="B19" s="30" t="s">
        <v>17</v>
      </c>
      <c r="C19" s="33" t="str">
        <f>IF(ISBLANK('履歴書（提出用）'!D14),"",'履歴書（提出用）'!D14)</f>
        <v/>
      </c>
      <c r="D19" s="30" t="str">
        <f>IF(C19="","NG",IF(COUNTIF(C19,"*@*"),"OK","NG"))</f>
        <v>NG</v>
      </c>
      <c r="E19" s="18"/>
      <c r="F19" s="31" t="s">
        <v>488</v>
      </c>
      <c r="G19" s="31"/>
      <c r="H19" s="14"/>
      <c r="I19" s="14"/>
      <c r="J19" s="14"/>
      <c r="K19" s="14"/>
      <c r="L19" s="14"/>
      <c r="M19" s="14"/>
      <c r="N19" s="14"/>
      <c r="O19" s="14"/>
    </row>
    <row r="20" spans="1:15">
      <c r="A20" s="28" t="s">
        <v>450</v>
      </c>
      <c r="B20" s="30" t="s">
        <v>12</v>
      </c>
      <c r="C20" s="33" t="str">
        <f>IF(ISBLANK('履歴書（提出用）'!T10),"",'履歴書（提出用）'!T10)</f>
        <v/>
      </c>
      <c r="D20" s="34" t="s">
        <v>490</v>
      </c>
      <c r="E20" s="35"/>
      <c r="F20" s="34" t="s">
        <v>489</v>
      </c>
      <c r="G20" s="30"/>
      <c r="H20" s="14"/>
      <c r="I20" s="14"/>
      <c r="J20" s="14"/>
      <c r="K20" s="14"/>
      <c r="L20" s="14"/>
      <c r="M20" s="14"/>
      <c r="N20" s="14"/>
      <c r="O20" s="14"/>
    </row>
    <row r="21" spans="1:15">
      <c r="A21" s="28" t="s">
        <v>450</v>
      </c>
      <c r="B21" s="30" t="s">
        <v>21</v>
      </c>
      <c r="C21" s="33" t="str">
        <f>IF(VLOOKUP('履歴書（提出用）'!Z11,Q1:R3,2,FALSE)=-1,"",VLOOKUP('履歴書（提出用）'!Z11,Q1:R3,2,FALSE))</f>
        <v/>
      </c>
      <c r="D21" s="30" t="str">
        <f>IF(E21="Check",IF(C21="","NG","OK"),"OK")</f>
        <v>OK</v>
      </c>
      <c r="E21" s="18" t="str">
        <f>IF(E13=2,"Check","No-Check")</f>
        <v>No-Check</v>
      </c>
      <c r="F21" s="31" t="s">
        <v>487</v>
      </c>
      <c r="G21" s="30" t="s">
        <v>511</v>
      </c>
      <c r="H21" s="14"/>
      <c r="I21" s="14"/>
      <c r="J21" s="14"/>
    </row>
    <row r="22" spans="1:15">
      <c r="A22" s="28" t="s">
        <v>450</v>
      </c>
      <c r="B22" s="30" t="s">
        <v>18</v>
      </c>
      <c r="C22" s="33" t="str">
        <f>IF('履歴書（提出用）'!X12=$Q$1,"",'履歴書（提出用）'!X12)</f>
        <v/>
      </c>
      <c r="D22" s="30" t="str">
        <f>IF(E21="Check",IF(C22="","NG","OK"),"OK")</f>
        <v>OK</v>
      </c>
      <c r="E22" s="18"/>
      <c r="F22" s="31" t="s">
        <v>487</v>
      </c>
      <c r="G22" s="30" t="s">
        <v>511</v>
      </c>
      <c r="H22" s="14"/>
      <c r="I22" s="14"/>
      <c r="J22" s="14"/>
    </row>
    <row r="23" spans="1:15">
      <c r="A23" s="28" t="s">
        <v>450</v>
      </c>
      <c r="B23" s="30" t="s">
        <v>19</v>
      </c>
      <c r="C23" s="29" t="str">
        <f>IF(E21="Check",IF(D23="NG","",DATE('履歴書（提出用）'!X14,'履歴書（提出用）'!AA14,'履歴書（提出用）'!AD14)),"")</f>
        <v/>
      </c>
      <c r="D23" s="30" t="str">
        <f>IF(E21="Check",IF(ISERROR(DATE('履歴書（提出用）'!X14,'履歴書（提出用）'!AA14,'履歴書（提出用）'!AD14)),"NG",IF(E23="NG","NG","OK")),"OK")</f>
        <v>OK</v>
      </c>
      <c r="E23" s="18" t="str">
        <f>IF(AND(E21="Check",OR(ISBLANK('履歴書（提出用）'!X14),ISBLANK('履歴書（提出用）'!AA14),ISBLANK('履歴書（提出用）'!AD14))),"NG","OK")</f>
        <v>OK</v>
      </c>
      <c r="F23" s="31" t="s">
        <v>487</v>
      </c>
      <c r="G23" s="30" t="s">
        <v>511</v>
      </c>
      <c r="H23" s="14"/>
      <c r="I23" s="14"/>
      <c r="J23" s="14"/>
    </row>
    <row r="24" spans="1:15">
      <c r="A24" s="32" t="s">
        <v>451</v>
      </c>
      <c r="B24" s="30" t="s">
        <v>417</v>
      </c>
      <c r="C24" s="33" t="str">
        <f>IF(ISBLANK('履歴書（提出用）'!D18),"",'履歴書（提出用）'!D18)</f>
        <v/>
      </c>
      <c r="D24" s="30" t="str">
        <f>IF(C24="","NG","OK")</f>
        <v>NG</v>
      </c>
      <c r="E24" s="18"/>
      <c r="F24" s="31" t="s">
        <v>487</v>
      </c>
      <c r="G24" s="31"/>
      <c r="H24" s="14"/>
      <c r="I24" s="14"/>
      <c r="J24" s="14"/>
    </row>
    <row r="25" spans="1:15">
      <c r="A25" s="32" t="s">
        <v>451</v>
      </c>
      <c r="B25" s="30" t="s">
        <v>419</v>
      </c>
      <c r="C25" s="33" t="str">
        <f>IF(OR(ISBLANK('履歴書（提出用）'!W18),ISBLANK('履歴書（提出用）'!Z18)),"",'履歴書（提出用）'!W18&amp;"/"&amp;TEXT('履歴書（提出用）'!Z18,"00"))</f>
        <v/>
      </c>
      <c r="D25" s="30" t="str">
        <f>IF(C25="","NG","OK")</f>
        <v>NG</v>
      </c>
      <c r="E25" s="18"/>
      <c r="F25" s="31" t="s">
        <v>487</v>
      </c>
      <c r="G25" s="31"/>
      <c r="H25" s="14"/>
      <c r="I25" s="14"/>
      <c r="J25" s="14"/>
    </row>
    <row r="26" spans="1:15">
      <c r="A26" s="32" t="s">
        <v>451</v>
      </c>
      <c r="B26" s="30" t="s">
        <v>418</v>
      </c>
      <c r="C26" s="33" t="str">
        <f>IF(OR(ISBLANK('履歴書（提出用）'!W19),ISBLANK('履歴書（提出用）'!Z19)),"",'履歴書（提出用）'!W19&amp;"/"&amp;TEXT('履歴書（提出用）'!Z19,"00"))</f>
        <v/>
      </c>
      <c r="D26" s="30" t="str">
        <f>IF(C26="","NG","OK")</f>
        <v>NG</v>
      </c>
      <c r="E26" s="18" t="str">
        <f>IF(C25&gt;C26,"NG","OK")</f>
        <v>OK</v>
      </c>
      <c r="F26" s="31" t="s">
        <v>564</v>
      </c>
      <c r="G26" s="31"/>
      <c r="H26" s="14"/>
      <c r="I26" s="14"/>
      <c r="J26" s="14"/>
    </row>
    <row r="27" spans="1:15">
      <c r="A27" s="32" t="s">
        <v>451</v>
      </c>
      <c r="B27" s="30" t="s">
        <v>420</v>
      </c>
      <c r="C27" s="33" t="str">
        <f>'履歴書（提出用）'!AC18</f>
        <v>選択してください</v>
      </c>
      <c r="D27" s="30" t="str">
        <f t="shared" ref="D27:D28" si="1">IF(C27="選択してください","NG","OK")</f>
        <v>NG</v>
      </c>
      <c r="E27" s="18"/>
      <c r="F27" s="31" t="s">
        <v>487</v>
      </c>
      <c r="G27" s="31"/>
      <c r="H27" s="14"/>
      <c r="I27" s="14"/>
      <c r="J27" s="14"/>
    </row>
    <row r="28" spans="1:15">
      <c r="A28" s="32" t="s">
        <v>451</v>
      </c>
      <c r="B28" s="30" t="s">
        <v>421</v>
      </c>
      <c r="C28" s="33" t="str">
        <f>'履歴書（提出用）'!AC19</f>
        <v>選択してください</v>
      </c>
      <c r="D28" s="30" t="str">
        <f t="shared" si="1"/>
        <v>NG</v>
      </c>
      <c r="E28" s="18"/>
      <c r="F28" s="31" t="s">
        <v>487</v>
      </c>
      <c r="G28" s="31"/>
      <c r="H28" s="14"/>
      <c r="I28" s="14"/>
      <c r="J28" s="14"/>
    </row>
    <row r="29" spans="1:15">
      <c r="A29" s="32" t="s">
        <v>451</v>
      </c>
      <c r="B29" s="30" t="s">
        <v>438</v>
      </c>
      <c r="C29" s="33" t="str">
        <f>IF(ISBLANK('履歴書（提出用）'!D20),"",'履歴書（提出用）'!D20)</f>
        <v/>
      </c>
      <c r="D29" s="30" t="str">
        <f t="shared" ref="D29:D34" si="2">IF(C29="","NG","OK")</f>
        <v>NG</v>
      </c>
      <c r="E29" s="18"/>
      <c r="F29" s="31" t="s">
        <v>487</v>
      </c>
      <c r="G29" s="31"/>
      <c r="H29" s="14"/>
      <c r="I29" s="14"/>
      <c r="J29" s="14"/>
    </row>
    <row r="30" spans="1:15">
      <c r="A30" s="32" t="s">
        <v>451</v>
      </c>
      <c r="B30" s="30" t="s">
        <v>439</v>
      </c>
      <c r="C30" s="33" t="str">
        <f>IF(ISBLANK('履歴書（提出用）'!D21),"",'履歴書（提出用）'!D21)</f>
        <v/>
      </c>
      <c r="D30" s="30" t="str">
        <f t="shared" si="2"/>
        <v>NG</v>
      </c>
      <c r="E30" s="18"/>
      <c r="F30" s="31" t="s">
        <v>487</v>
      </c>
      <c r="G30" s="31"/>
      <c r="H30" s="14"/>
      <c r="I30" s="14"/>
      <c r="J30" s="14"/>
    </row>
    <row r="31" spans="1:15">
      <c r="A31" s="32" t="s">
        <v>451</v>
      </c>
      <c r="B31" s="30" t="s">
        <v>440</v>
      </c>
      <c r="C31" s="33" t="str">
        <f>IF(OR(ISBLANK('履歴書（提出用）'!W20),ISBLANK('履歴書（提出用）'!Z20)),"",'履歴書（提出用）'!W20&amp;"/"&amp;TEXT('履歴書（提出用）'!Z20,"00"))</f>
        <v/>
      </c>
      <c r="D31" s="30" t="str">
        <f t="shared" si="2"/>
        <v>NG</v>
      </c>
      <c r="E31" s="18"/>
      <c r="F31" s="31" t="s">
        <v>487</v>
      </c>
      <c r="G31" s="31"/>
      <c r="H31" s="14"/>
      <c r="I31" s="14"/>
      <c r="J31" s="14"/>
    </row>
    <row r="32" spans="1:15">
      <c r="A32" s="32" t="s">
        <v>451</v>
      </c>
      <c r="B32" s="30" t="s">
        <v>441</v>
      </c>
      <c r="C32" s="33" t="str">
        <f>IF(OR(ISBLANK('履歴書（提出用）'!W21),ISBLANK('履歴書（提出用）'!Z21)),"",'履歴書（提出用）'!W21&amp;"/"&amp;TEXT('履歴書（提出用）'!Z21,"00"))</f>
        <v/>
      </c>
      <c r="D32" s="30" t="str">
        <f t="shared" si="2"/>
        <v>NG</v>
      </c>
      <c r="E32" s="41" t="str">
        <f>IF(C31&gt;C32,"NG","OK")</f>
        <v>OK</v>
      </c>
      <c r="F32" s="31" t="s">
        <v>564</v>
      </c>
      <c r="G32" s="31"/>
      <c r="H32" s="14"/>
      <c r="I32" s="14"/>
      <c r="J32" s="14"/>
    </row>
    <row r="33" spans="1:10">
      <c r="A33" s="32" t="s">
        <v>451</v>
      </c>
      <c r="B33" s="30" t="s">
        <v>442</v>
      </c>
      <c r="C33" s="33" t="str">
        <f>IF('履歴書（提出用）'!AC20=$O$1,"",'履歴書（提出用）'!AC20)</f>
        <v/>
      </c>
      <c r="D33" s="30" t="str">
        <f t="shared" si="2"/>
        <v>NG</v>
      </c>
      <c r="E33" s="18"/>
      <c r="F33" s="31" t="s">
        <v>487</v>
      </c>
      <c r="G33" s="31"/>
      <c r="H33" s="14"/>
      <c r="I33" s="14"/>
      <c r="J33" s="14"/>
    </row>
    <row r="34" spans="1:10">
      <c r="A34" s="32" t="s">
        <v>451</v>
      </c>
      <c r="B34" s="30" t="s">
        <v>443</v>
      </c>
      <c r="C34" s="33" t="str">
        <f>IF('履歴書（提出用）'!AC21=$O$1,"",'履歴書（提出用）'!AC21)</f>
        <v/>
      </c>
      <c r="D34" s="30" t="str">
        <f t="shared" si="2"/>
        <v>NG</v>
      </c>
      <c r="E34" s="18"/>
      <c r="F34" s="31" t="s">
        <v>487</v>
      </c>
      <c r="G34" s="31"/>
      <c r="H34" s="14"/>
      <c r="I34" s="14"/>
      <c r="J34" s="14"/>
    </row>
    <row r="35" spans="1:10">
      <c r="A35" s="32" t="s">
        <v>451</v>
      </c>
      <c r="B35" s="30" t="str">
        <f>IF('履歴書（提出用）'!A22=$W$1,"",VLOOKUP('履歴書（提出用）'!A22,W:X,2,FALSE))</f>
        <v>学士大学名</v>
      </c>
      <c r="C35" s="33" t="str">
        <f>IF(ISBLANK('履歴書（提出用）'!D22),"",'履歴書（提出用）'!D22)</f>
        <v/>
      </c>
      <c r="D35" s="34" t="s">
        <v>490</v>
      </c>
      <c r="E35" s="35" t="str">
        <f>IF(C35="","No-Check","Check")</f>
        <v>No-Check</v>
      </c>
      <c r="F35" s="34" t="s">
        <v>489</v>
      </c>
      <c r="G35" s="31" t="s">
        <v>512</v>
      </c>
      <c r="H35" s="14"/>
      <c r="I35" s="14"/>
      <c r="J35" s="14"/>
    </row>
    <row r="36" spans="1:10">
      <c r="A36" s="32" t="s">
        <v>451</v>
      </c>
      <c r="B36" s="30" t="s">
        <v>422</v>
      </c>
      <c r="C36" s="33" t="str">
        <f>IF(ISBLANK('履歴書（提出用）'!D23),"",'履歴書（提出用）'!D23)</f>
        <v/>
      </c>
      <c r="D36" s="30" t="str">
        <f>IF(E35="Check",IF(C36="","NG","OK"),"OK")</f>
        <v>OK</v>
      </c>
      <c r="E36" s="18"/>
      <c r="F36" s="31" t="s">
        <v>487</v>
      </c>
      <c r="G36" s="31"/>
      <c r="H36" s="14"/>
      <c r="I36" s="14"/>
      <c r="J36" s="14"/>
    </row>
    <row r="37" spans="1:10">
      <c r="A37" s="32" t="s">
        <v>451</v>
      </c>
      <c r="B37" s="30" t="s">
        <v>423</v>
      </c>
      <c r="C37" s="33" t="str">
        <f>IF(OR(ISBLANK('履歴書（提出用）'!W22),ISBLANK('履歴書（提出用）'!Z22)),"",'履歴書（提出用）'!W22&amp;"/"&amp;TEXT('履歴書（提出用）'!Z22,"00"))</f>
        <v/>
      </c>
      <c r="D37" s="30" t="str">
        <f>IF(E35="Check",IF(C37="","NG","OK"),"OK")</f>
        <v>OK</v>
      </c>
      <c r="E37" s="18"/>
      <c r="F37" s="31" t="s">
        <v>487</v>
      </c>
      <c r="G37" s="31"/>
      <c r="H37" s="14"/>
      <c r="I37" s="14"/>
      <c r="J37" s="14"/>
    </row>
    <row r="38" spans="1:10">
      <c r="A38" s="32" t="s">
        <v>451</v>
      </c>
      <c r="B38" s="30" t="s">
        <v>424</v>
      </c>
      <c r="C38" s="33" t="str">
        <f>IF(OR(ISBLANK('履歴書（提出用）'!W23),ISBLANK('履歴書（提出用）'!Z23)),"",'履歴書（提出用）'!W23&amp;"/"&amp;TEXT('履歴書（提出用）'!Z23,"00"))</f>
        <v/>
      </c>
      <c r="D38" s="30" t="str">
        <f>IF(E35="Check",IF(C38="","NG","OK"),"OK")</f>
        <v>OK</v>
      </c>
      <c r="E38" s="41" t="str">
        <f>IF(E35="Check",IF(C37&gt;C38,"NG","OK"),"OK")</f>
        <v>OK</v>
      </c>
      <c r="F38" s="31" t="s">
        <v>564</v>
      </c>
      <c r="G38" s="31"/>
      <c r="H38" s="14"/>
      <c r="I38" s="14"/>
      <c r="J38" s="14"/>
    </row>
    <row r="39" spans="1:10">
      <c r="A39" s="32" t="s">
        <v>451</v>
      </c>
      <c r="B39" s="30" t="s">
        <v>425</v>
      </c>
      <c r="C39" s="33" t="str">
        <f>IF('履歴書（提出用）'!AC22=$O$1,"",'履歴書（提出用）'!AC22)</f>
        <v/>
      </c>
      <c r="D39" s="30" t="str">
        <f>IF(E35="Check",IF(C39="","NG","OK"),"OK")</f>
        <v>OK</v>
      </c>
      <c r="E39" s="18"/>
      <c r="F39" s="31" t="s">
        <v>487</v>
      </c>
      <c r="G39" s="31"/>
      <c r="H39" s="14"/>
      <c r="I39" s="14"/>
      <c r="J39" s="14"/>
    </row>
    <row r="40" spans="1:10">
      <c r="A40" s="32" t="s">
        <v>451</v>
      </c>
      <c r="B40" s="30" t="s">
        <v>426</v>
      </c>
      <c r="C40" s="33" t="str">
        <f>IF('履歴書（提出用）'!AC23=$O$1,"",'履歴書（提出用）'!AC23)</f>
        <v/>
      </c>
      <c r="D40" s="30" t="str">
        <f>IF(E35="Check",IF(C40="","NG","OK"),"OK")</f>
        <v>OK</v>
      </c>
      <c r="E40" s="41"/>
      <c r="F40" s="31" t="s">
        <v>487</v>
      </c>
      <c r="G40" s="31"/>
      <c r="H40" s="14"/>
      <c r="I40" s="14"/>
      <c r="J40" s="14"/>
    </row>
    <row r="41" spans="1:10">
      <c r="A41" s="32" t="s">
        <v>451</v>
      </c>
      <c r="B41" s="30" t="str">
        <f>IF('履歴書（提出用）'!A24=$W$1,"",VLOOKUP('履歴書（提出用）'!A24,W:X,2,FALSE))</f>
        <v>博士大学名</v>
      </c>
      <c r="C41" s="33" t="str">
        <f>IF(ISBLANK('履歴書（提出用）'!D24),"",'履歴書（提出用）'!D24)</f>
        <v/>
      </c>
      <c r="D41" s="34" t="s">
        <v>490</v>
      </c>
      <c r="E41" s="35" t="str">
        <f>IF(C41="","No-Check","Check")</f>
        <v>No-Check</v>
      </c>
      <c r="F41" s="34" t="s">
        <v>489</v>
      </c>
      <c r="G41" s="31" t="s">
        <v>513</v>
      </c>
      <c r="H41" s="14"/>
      <c r="I41" s="14"/>
      <c r="J41" s="14"/>
    </row>
    <row r="42" spans="1:10">
      <c r="A42" s="32" t="s">
        <v>451</v>
      </c>
      <c r="B42" s="30" t="s">
        <v>427</v>
      </c>
      <c r="C42" s="33" t="str">
        <f>IF(ISBLANK('履歴書（提出用）'!D25),"",'履歴書（提出用）'!D25)</f>
        <v/>
      </c>
      <c r="D42" s="30" t="str">
        <f>IF(E41="Check",IF(C42="","NG","OK"),"OK")</f>
        <v>OK</v>
      </c>
      <c r="E42" s="18"/>
      <c r="F42" s="31" t="s">
        <v>487</v>
      </c>
      <c r="G42" s="31"/>
      <c r="H42" s="14"/>
      <c r="I42" s="14"/>
      <c r="J42" s="14"/>
    </row>
    <row r="43" spans="1:10">
      <c r="A43" s="32" t="s">
        <v>451</v>
      </c>
      <c r="B43" s="30" t="s">
        <v>428</v>
      </c>
      <c r="C43" s="33" t="str">
        <f>IF(OR(ISBLANK('履歴書（提出用）'!W24),ISBLANK('履歴書（提出用）'!Z24)),"",'履歴書（提出用）'!W24&amp;"/"&amp;TEXT('履歴書（提出用）'!Z24,"00"))</f>
        <v/>
      </c>
      <c r="D43" s="30" t="str">
        <f>IF(E41="Check",IF(C43="","NG","OK"),"OK")</f>
        <v>OK</v>
      </c>
      <c r="E43" s="18"/>
      <c r="F43" s="31" t="s">
        <v>487</v>
      </c>
      <c r="G43" s="31"/>
      <c r="H43" s="14"/>
      <c r="I43" s="14"/>
      <c r="J43" s="14"/>
    </row>
    <row r="44" spans="1:10">
      <c r="A44" s="32" t="s">
        <v>451</v>
      </c>
      <c r="B44" s="30" t="s">
        <v>429</v>
      </c>
      <c r="C44" s="33" t="str">
        <f>IF(OR(ISBLANK('履歴書（提出用）'!W25),ISBLANK('履歴書（提出用）'!Z25)),"",'履歴書（提出用）'!W25&amp;"/"&amp;TEXT('履歴書（提出用）'!Z25,"00"))</f>
        <v/>
      </c>
      <c r="D44" s="30" t="str">
        <f>IF(E41="Check",IF(C44="","NG","OK"),"OK")</f>
        <v>OK</v>
      </c>
      <c r="E44" s="41" t="str">
        <f>IF(E41="Check",IF(C43&gt;C44,"NG","OK"),"OK")</f>
        <v>OK</v>
      </c>
      <c r="F44" s="31" t="s">
        <v>564</v>
      </c>
      <c r="G44" s="31"/>
      <c r="H44" s="14"/>
      <c r="I44" s="14"/>
      <c r="J44" s="14"/>
    </row>
    <row r="45" spans="1:10">
      <c r="A45" s="32" t="s">
        <v>451</v>
      </c>
      <c r="B45" s="30" t="s">
        <v>430</v>
      </c>
      <c r="C45" s="33" t="str">
        <f>IF('履歴書（提出用）'!AC24=$O$1,"",'履歴書（提出用）'!AC24)</f>
        <v/>
      </c>
      <c r="D45" s="30" t="str">
        <f>IF(E41="Check",IF(C45="","NG","OK"),"OK")</f>
        <v>OK</v>
      </c>
      <c r="E45" s="18"/>
      <c r="F45" s="31" t="s">
        <v>487</v>
      </c>
      <c r="G45" s="31"/>
      <c r="H45" s="14"/>
      <c r="I45" s="14"/>
      <c r="J45" s="14"/>
    </row>
    <row r="46" spans="1:10">
      <c r="A46" s="32" t="s">
        <v>451</v>
      </c>
      <c r="B46" s="30" t="s">
        <v>431</v>
      </c>
      <c r="C46" s="33" t="str">
        <f>IF('履歴書（提出用）'!AC25=$O$1,"",'履歴書（提出用）'!AC25)</f>
        <v/>
      </c>
      <c r="D46" s="30" t="str">
        <f>IF(E41="Check",IF(C46="","NG","OK"),"OK")</f>
        <v>OK</v>
      </c>
      <c r="E46" s="41"/>
      <c r="F46" s="31" t="s">
        <v>487</v>
      </c>
      <c r="G46" s="31"/>
      <c r="H46" s="14"/>
      <c r="I46" s="14"/>
      <c r="J46" s="14"/>
    </row>
    <row r="47" spans="1:10">
      <c r="A47" s="32" t="s">
        <v>451</v>
      </c>
      <c r="B47" s="30" t="s">
        <v>437</v>
      </c>
      <c r="C47" s="33" t="str">
        <f>IF(ISBLANK('履歴書（提出用）'!D26),"",'履歴書（提出用）'!D26)</f>
        <v/>
      </c>
      <c r="D47" s="34" t="s">
        <v>490</v>
      </c>
      <c r="E47" s="35" t="str">
        <f>IF(C47="","No-Check","Check")</f>
        <v>No-Check</v>
      </c>
      <c r="F47" s="34" t="s">
        <v>489</v>
      </c>
      <c r="G47" s="31" t="s">
        <v>514</v>
      </c>
      <c r="H47" s="14"/>
      <c r="I47" s="14"/>
      <c r="J47" s="14"/>
    </row>
    <row r="48" spans="1:10">
      <c r="A48" s="32" t="s">
        <v>451</v>
      </c>
      <c r="B48" s="30" t="s">
        <v>436</v>
      </c>
      <c r="C48" s="33" t="str">
        <f>IF(ISBLANK('履歴書（提出用）'!D27),"",'履歴書（提出用）'!D27)</f>
        <v/>
      </c>
      <c r="D48" s="30" t="str">
        <f>IF(E47="Check",IF(C48="","NG","OK"),"OK")</f>
        <v>OK</v>
      </c>
      <c r="E48" s="18"/>
      <c r="F48" s="31" t="s">
        <v>487</v>
      </c>
      <c r="G48" s="31"/>
      <c r="H48" s="14"/>
      <c r="I48" s="14"/>
      <c r="J48" s="14"/>
    </row>
    <row r="49" spans="1:10">
      <c r="A49" s="32" t="s">
        <v>451</v>
      </c>
      <c r="B49" s="30" t="s">
        <v>432</v>
      </c>
      <c r="C49" s="33" t="str">
        <f>IF(OR(ISBLANK('履歴書（提出用）'!W26),ISBLANK('履歴書（提出用）'!Z26)),"",'履歴書（提出用）'!W26&amp;"/"&amp;TEXT('履歴書（提出用）'!Z26,"00"))</f>
        <v/>
      </c>
      <c r="D49" s="30" t="str">
        <f>IF(E47="Check",IF(C49="","NG","OK"),"OK")</f>
        <v>OK</v>
      </c>
      <c r="E49" s="18"/>
      <c r="F49" s="31" t="s">
        <v>487</v>
      </c>
      <c r="G49" s="31"/>
      <c r="H49" s="14"/>
      <c r="I49" s="14"/>
      <c r="J49" s="14"/>
    </row>
    <row r="50" spans="1:10">
      <c r="A50" s="32" t="s">
        <v>451</v>
      </c>
      <c r="B50" s="30" t="s">
        <v>433</v>
      </c>
      <c r="C50" s="33" t="str">
        <f>IF(OR(ISBLANK('履歴書（提出用）'!W27),ISBLANK('履歴書（提出用）'!Z27)),"",'履歴書（提出用）'!W27&amp;"/"&amp;TEXT('履歴書（提出用）'!Z27,"00"))</f>
        <v/>
      </c>
      <c r="D50" s="30" t="str">
        <f>IF(E47="Check",IF(C50="","NG","OK"),"OK")</f>
        <v>OK</v>
      </c>
      <c r="E50" s="41" t="str">
        <f>IF(E47="Check",IF(C49&gt;C50,"NG","OK"),"OK")</f>
        <v>OK</v>
      </c>
      <c r="F50" s="31" t="s">
        <v>564</v>
      </c>
      <c r="G50" s="31"/>
      <c r="H50" s="14"/>
      <c r="I50" s="14"/>
      <c r="J50" s="14"/>
    </row>
    <row r="51" spans="1:10">
      <c r="A51" s="32" t="s">
        <v>451</v>
      </c>
      <c r="B51" s="30" t="s">
        <v>434</v>
      </c>
      <c r="C51" s="33" t="str">
        <f>IF('履歴書（提出用）'!AC26=$O$1,"",'履歴書（提出用）'!AC26)</f>
        <v/>
      </c>
      <c r="D51" s="30" t="str">
        <f>IF(E47="Check",IF(C51="","NG","OK"),"OK")</f>
        <v>OK</v>
      </c>
      <c r="E51" s="18"/>
      <c r="F51" s="31" t="s">
        <v>487</v>
      </c>
      <c r="G51" s="31"/>
      <c r="H51" s="14"/>
      <c r="I51" s="14"/>
      <c r="J51" s="14"/>
    </row>
    <row r="52" spans="1:10">
      <c r="A52" s="32" t="s">
        <v>451</v>
      </c>
      <c r="B52" s="30" t="s">
        <v>435</v>
      </c>
      <c r="C52" s="33" t="str">
        <f>IF('履歴書（提出用）'!AC27=$O$1,"",'履歴書（提出用）'!AC27)</f>
        <v/>
      </c>
      <c r="D52" s="30" t="str">
        <f>IF(E47="Check",IF(C52="","NG","OK"),"OK")</f>
        <v>OK</v>
      </c>
      <c r="E52" s="41"/>
      <c r="F52" s="31" t="s">
        <v>487</v>
      </c>
      <c r="G52" s="31"/>
      <c r="H52" s="14"/>
      <c r="I52" s="14"/>
      <c r="J52" s="14"/>
    </row>
    <row r="53" spans="1:10">
      <c r="A53" s="32" t="s">
        <v>451</v>
      </c>
      <c r="B53" s="30" t="s">
        <v>444</v>
      </c>
      <c r="C53" s="33" t="str">
        <f>IF(ISBLANK('履歴書（提出用）'!D28),"",'履歴書（提出用）'!D28)</f>
        <v/>
      </c>
      <c r="D53" s="34" t="s">
        <v>490</v>
      </c>
      <c r="E53" s="35" t="str">
        <f>IF(C53="","No-Check","Check")</f>
        <v>No-Check</v>
      </c>
      <c r="F53" s="34" t="s">
        <v>489</v>
      </c>
      <c r="G53" s="31" t="s">
        <v>515</v>
      </c>
      <c r="H53" s="14"/>
      <c r="I53" s="14"/>
      <c r="J53" s="14"/>
    </row>
    <row r="54" spans="1:10">
      <c r="A54" s="32" t="s">
        <v>451</v>
      </c>
      <c r="B54" s="30" t="s">
        <v>445</v>
      </c>
      <c r="C54" s="33" t="str">
        <f>IF(ISBLANK('履歴書（提出用）'!D29),"",'履歴書（提出用）'!D29)</f>
        <v/>
      </c>
      <c r="D54" s="30" t="str">
        <f>IF(E53="Check",IF(C54="","NG","OK"),"OK")</f>
        <v>OK</v>
      </c>
      <c r="E54" s="41"/>
      <c r="F54" s="31" t="s">
        <v>487</v>
      </c>
      <c r="G54" s="31"/>
      <c r="H54" s="14"/>
      <c r="I54" s="14"/>
      <c r="J54" s="14"/>
    </row>
    <row r="55" spans="1:10">
      <c r="A55" s="32" t="s">
        <v>451</v>
      </c>
      <c r="B55" s="30" t="s">
        <v>446</v>
      </c>
      <c r="C55" s="33" t="str">
        <f>IF(OR(ISBLANK('履歴書（提出用）'!W28),ISBLANK('履歴書（提出用）'!Z28)),"",'履歴書（提出用）'!W28&amp;"/"&amp;TEXT('履歴書（提出用）'!Z28,"00"))</f>
        <v/>
      </c>
      <c r="D55" s="30" t="str">
        <f>IF(E53="Check",IF(C55="","NG","OK"),"OK")</f>
        <v>OK</v>
      </c>
      <c r="E55" s="41"/>
      <c r="F55" s="31" t="s">
        <v>487</v>
      </c>
      <c r="G55" s="31"/>
      <c r="H55" s="14"/>
      <c r="I55" s="14"/>
      <c r="J55" s="14"/>
    </row>
    <row r="56" spans="1:10">
      <c r="A56" s="32" t="s">
        <v>451</v>
      </c>
      <c r="B56" s="30" t="s">
        <v>447</v>
      </c>
      <c r="C56" s="33" t="str">
        <f>IF(OR(ISBLANK('履歴書（提出用）'!W29),ISBLANK('履歴書（提出用）'!Z29)),"",'履歴書（提出用）'!W29&amp;"/"&amp;TEXT('履歴書（提出用）'!Z29,"00"))</f>
        <v/>
      </c>
      <c r="D56" s="30" t="str">
        <f>IF(E53="Check",IF(C56="","NG","OK"),"OK")</f>
        <v>OK</v>
      </c>
      <c r="E56" s="41" t="str">
        <f>IF(E53="Check",IF(C55&gt;C56,"NG","OK"),"OK")</f>
        <v>OK</v>
      </c>
      <c r="F56" s="31" t="s">
        <v>564</v>
      </c>
      <c r="G56" s="31"/>
      <c r="H56" s="14"/>
      <c r="I56" s="14"/>
      <c r="J56" s="14"/>
    </row>
    <row r="57" spans="1:10">
      <c r="A57" s="32" t="s">
        <v>451</v>
      </c>
      <c r="B57" s="30" t="s">
        <v>448</v>
      </c>
      <c r="C57" s="33" t="str">
        <f>IF('履歴書（提出用）'!AC28=$O$1,"",'履歴書（提出用）'!AC28)</f>
        <v/>
      </c>
      <c r="D57" s="30" t="str">
        <f>IF(E53="Check",IF(C57="","NG","OK"),"OK")</f>
        <v>OK</v>
      </c>
      <c r="E57" s="41"/>
      <c r="F57" s="31" t="s">
        <v>487</v>
      </c>
      <c r="G57" s="31"/>
    </row>
    <row r="58" spans="1:10">
      <c r="A58" s="32" t="s">
        <v>451</v>
      </c>
      <c r="B58" s="30" t="s">
        <v>449</v>
      </c>
      <c r="C58" s="33" t="str">
        <f>IF('履歴書（提出用）'!AC29=$O$1,"",'履歴書（提出用）'!AC29)</f>
        <v/>
      </c>
      <c r="D58" s="30" t="str">
        <f>IF(E53="Check",IF(C58="","NG","OK"),"OK")</f>
        <v>OK</v>
      </c>
      <c r="E58" s="41"/>
      <c r="F58" s="31" t="s">
        <v>487</v>
      </c>
      <c r="G58" s="31"/>
    </row>
    <row r="59" spans="1:10">
      <c r="A59" s="32" t="s">
        <v>451</v>
      </c>
      <c r="B59" s="30" t="s">
        <v>404</v>
      </c>
      <c r="C59" s="33" t="str">
        <f>IF('履歴書（提出用）'!H30=$S$1,"",'履歴書（提出用）'!H30)</f>
        <v/>
      </c>
      <c r="D59" s="30" t="str">
        <f>IF($E$59="Check",IF(C59="","NG","OK"),"OK")</f>
        <v>OK</v>
      </c>
      <c r="E59" s="18" t="str">
        <f>IF(OR(C59&lt;&gt;"",C60&lt;&gt;"",C61&lt;&gt;"",OR('履歴書（提出用）'!X31&lt;&gt;"",'履歴書（提出用）'!AA31&lt;&gt;"",'履歴書（提出用）'!AD31&lt;&gt;"")),"Check","No-Check")</f>
        <v>No-Check</v>
      </c>
      <c r="F59" s="31" t="s">
        <v>487</v>
      </c>
      <c r="G59" s="28"/>
    </row>
    <row r="60" spans="1:10">
      <c r="A60" s="32" t="s">
        <v>451</v>
      </c>
      <c r="B60" s="30" t="s">
        <v>405</v>
      </c>
      <c r="C60" s="33" t="str">
        <f>IF(ISBLANK('履歴書（提出用）'!H31),"",'履歴書（提出用）'!H31)</f>
        <v/>
      </c>
      <c r="D60" s="30" t="str">
        <f>IF($E$59="Check",IF(C60="","NG","OK"),"OK")</f>
        <v>OK</v>
      </c>
      <c r="E60" s="18"/>
      <c r="F60" s="31" t="s">
        <v>487</v>
      </c>
      <c r="G60" s="28"/>
    </row>
    <row r="61" spans="1:10">
      <c r="A61" s="32" t="s">
        <v>451</v>
      </c>
      <c r="B61" s="30" t="s">
        <v>406</v>
      </c>
      <c r="C61" s="33" t="str">
        <f>IF('履歴書（提出用）'!X30=$S$1,"",'履歴書（提出用）'!X30)</f>
        <v/>
      </c>
      <c r="D61" s="30" t="str">
        <f>IF($E$59="Check",IF(C61="","NG","OK"),"OK")</f>
        <v>OK</v>
      </c>
      <c r="E61" s="18"/>
      <c r="F61" s="31" t="s">
        <v>487</v>
      </c>
      <c r="G61" s="28"/>
    </row>
    <row r="62" spans="1:10">
      <c r="A62" s="32" t="s">
        <v>451</v>
      </c>
      <c r="B62" s="30" t="s">
        <v>407</v>
      </c>
      <c r="C62" s="29" t="str">
        <f>IF(E59="No-Check","",IF(D62="NG","",DATE('履歴書（提出用）'!X31,'履歴書（提出用）'!AA31,'履歴書（提出用）'!AD31)))</f>
        <v/>
      </c>
      <c r="D62" s="30" t="str">
        <f>IF($E$59="Check",IF(ISERROR(DATE('履歴書（提出用）'!X31,'履歴書（提出用）'!AA31,'履歴書（提出用）'!AD31)),"NG",IF(E62="NG","NG","OK")),"OK")</f>
        <v>OK</v>
      </c>
      <c r="E62" s="18" t="str">
        <f>IF(E59="Check",IF(OR(ISBLANK('履歴書（提出用）'!X31),ISBLANK('履歴書（提出用）'!AA31),ISBLANK('履歴書（提出用）'!AD31)),"NG","OK"),"OK")</f>
        <v>OK</v>
      </c>
      <c r="F62" s="31" t="s">
        <v>487</v>
      </c>
      <c r="G62" s="28"/>
    </row>
    <row r="63" spans="1:10">
      <c r="A63" s="32" t="s">
        <v>452</v>
      </c>
      <c r="B63" s="42" t="s">
        <v>457</v>
      </c>
      <c r="C63" s="33" t="str">
        <f>IF(ISBLANK('履歴書（提出用）'!N36),"",'履歴書（提出用）'!N36)</f>
        <v/>
      </c>
      <c r="D63" s="30" t="str">
        <f>IF($E63="Check",IF(C63="","NG","OK"),"OK")</f>
        <v>OK</v>
      </c>
      <c r="E63" s="88" t="str">
        <f>IF(OR(C63&lt;&gt;"",C64&lt;&gt;"",C65&lt;&gt;"",C67&lt;&gt;""),"Check","No-Check")</f>
        <v>No-Check</v>
      </c>
      <c r="F63" s="31" t="s">
        <v>487</v>
      </c>
      <c r="G63" s="31" t="s">
        <v>516</v>
      </c>
    </row>
    <row r="64" spans="1:10">
      <c r="A64" s="32" t="s">
        <v>452</v>
      </c>
      <c r="B64" s="42" t="s">
        <v>458</v>
      </c>
      <c r="C64" s="33" t="str">
        <f>IF(OR(ISBLANK('履歴書（提出用）'!A36),ISBLANK('履歴書（提出用）'!D36)),"",'履歴書（提出用）'!A36&amp;"/"&amp;TEXT('履歴書（提出用）'!D36,"00"))</f>
        <v/>
      </c>
      <c r="D64" s="30" t="str">
        <f>IF($E63="Check",IF(C64="","NG","OK"),"OK")</f>
        <v>OK</v>
      </c>
      <c r="E64" s="18"/>
      <c r="F64" s="31" t="s">
        <v>487</v>
      </c>
      <c r="G64" s="28"/>
    </row>
    <row r="65" spans="1:10">
      <c r="A65" s="32" t="s">
        <v>452</v>
      </c>
      <c r="B65" s="42" t="s">
        <v>496</v>
      </c>
      <c r="C65" s="33" t="str">
        <f>IF('履歴書（提出用）'!H36=$U$1,"",'履歴書（提出用）'!H36)</f>
        <v/>
      </c>
      <c r="D65" s="30" t="str">
        <f>IF($E63="Check",IF(C65="","NG","OK"),"OK")</f>
        <v>OK</v>
      </c>
      <c r="E65" s="89" t="str">
        <f>IF(AND(E63="Check",VLOOKUP('履歴書（提出用）'!H36,U:V,2,FALSE)=2),"Check2","No-Check")</f>
        <v>No-Check</v>
      </c>
      <c r="F65" s="31" t="s">
        <v>487</v>
      </c>
      <c r="G65" s="28"/>
      <c r="J65" s="38"/>
    </row>
    <row r="66" spans="1:10">
      <c r="A66" s="32" t="s">
        <v>452</v>
      </c>
      <c r="B66" s="42" t="s">
        <v>459</v>
      </c>
      <c r="C66" s="33" t="str">
        <f>IF(OR(ISBLANK('履歴書（提出用）'!H37),ISBLANK('履歴書（提出用）'!K37)),"",'履歴書（提出用）'!H37&amp;"/"&amp;TEXT('履歴書（提出用）'!K37,"00"))</f>
        <v/>
      </c>
      <c r="D66" s="30" t="str">
        <f>IF($E65="Check2",IF(C66="","NG","OK"),"OK")</f>
        <v>OK</v>
      </c>
      <c r="E66" s="37" t="str">
        <f>IF(E65="Check2",IF(C64&gt;C66,"NG","OK"),"OK")</f>
        <v>OK</v>
      </c>
      <c r="F66" s="31" t="s">
        <v>565</v>
      </c>
      <c r="G66" s="28"/>
      <c r="J66" s="38"/>
    </row>
    <row r="67" spans="1:10">
      <c r="A67" s="32" t="s">
        <v>452</v>
      </c>
      <c r="B67" s="42" t="s">
        <v>497</v>
      </c>
      <c r="C67" s="33" t="str">
        <f>IF('履歴書（提出用）'!AD36=$U$1,"",'履歴書（提出用）'!AD36)</f>
        <v/>
      </c>
      <c r="D67" s="30" t="str">
        <f>IF($E63="Check",IF(C67="","NG","OK"),"OK")</f>
        <v>OK</v>
      </c>
      <c r="E67" s="18"/>
      <c r="F67" s="31" t="s">
        <v>487</v>
      </c>
      <c r="G67" s="28"/>
    </row>
    <row r="68" spans="1:10">
      <c r="A68" s="32" t="s">
        <v>452</v>
      </c>
      <c r="B68" s="42" t="s">
        <v>454</v>
      </c>
      <c r="C68" s="33" t="str">
        <f>IF(ISBLANK('履歴書（提出用）'!N38),"",'履歴書（提出用）'!N38)</f>
        <v/>
      </c>
      <c r="D68" s="30" t="str">
        <f>IF($E68="Check",IF(C68="","NG","OK"),"OK")</f>
        <v>OK</v>
      </c>
      <c r="E68" s="88" t="str">
        <f>IF(OR(C68&lt;&gt;"",C69&lt;&gt;"",C70&lt;&gt;"",C72&lt;&gt;""),"Check","No-Check")</f>
        <v>No-Check</v>
      </c>
      <c r="F68" s="31" t="s">
        <v>487</v>
      </c>
      <c r="G68" s="31" t="s">
        <v>517</v>
      </c>
    </row>
    <row r="69" spans="1:10">
      <c r="A69" s="32" t="s">
        <v>452</v>
      </c>
      <c r="B69" s="42" t="s">
        <v>455</v>
      </c>
      <c r="C69" s="33" t="str">
        <f>IF(OR(ISBLANK('履歴書（提出用）'!A38),ISBLANK('履歴書（提出用）'!D38)),"",'履歴書（提出用）'!A38&amp;"/"&amp;TEXT('履歴書（提出用）'!D38,"00"))</f>
        <v/>
      </c>
      <c r="D69" s="30" t="str">
        <f>IF($E68="Check",IF(C69="","NG","OK"),"OK")</f>
        <v>OK</v>
      </c>
      <c r="E69" s="41"/>
      <c r="F69" s="31" t="s">
        <v>487</v>
      </c>
      <c r="G69" s="28"/>
    </row>
    <row r="70" spans="1:10">
      <c r="A70" s="32" t="s">
        <v>452</v>
      </c>
      <c r="B70" s="42" t="s">
        <v>498</v>
      </c>
      <c r="C70" s="33" t="str">
        <f>IF('履歴書（提出用）'!H38=$U$1,"",'履歴書（提出用）'!H38)</f>
        <v/>
      </c>
      <c r="D70" s="30" t="str">
        <f>IF($E68="Check",IF(C70="","NG","OK"),"OK")</f>
        <v>OK</v>
      </c>
      <c r="E70" s="89" t="str">
        <f>IF(AND(E68="Check",VLOOKUP('履歴書（提出用）'!H38,U:V,2,FALSE)=2),"Check2","No-Check")</f>
        <v>No-Check</v>
      </c>
      <c r="F70" s="31" t="s">
        <v>487</v>
      </c>
      <c r="G70" s="28"/>
    </row>
    <row r="71" spans="1:10">
      <c r="A71" s="32" t="s">
        <v>452</v>
      </c>
      <c r="B71" s="42" t="s">
        <v>456</v>
      </c>
      <c r="C71" s="33" t="str">
        <f>IF(OR(ISBLANK('履歴書（提出用）'!H39),ISBLANK('履歴書（提出用）'!K39)),"",'履歴書（提出用）'!H39&amp;"/"&amp;TEXT('履歴書（提出用）'!K39,"00"))</f>
        <v/>
      </c>
      <c r="D71" s="30" t="str">
        <f>IF($E70="Check2",IF(C71="","NG","OK"),"OK")</f>
        <v>OK</v>
      </c>
      <c r="E71" s="41" t="str">
        <f>IF(E70="Check2",IF(C69&gt;C71,"NG","OK"),"OK")</f>
        <v>OK</v>
      </c>
      <c r="F71" s="31" t="s">
        <v>565</v>
      </c>
      <c r="G71" s="28"/>
    </row>
    <row r="72" spans="1:10">
      <c r="A72" s="32" t="s">
        <v>452</v>
      </c>
      <c r="B72" s="42" t="s">
        <v>499</v>
      </c>
      <c r="C72" s="33" t="str">
        <f>IF('履歴書（提出用）'!AD38=$U$1,"",'履歴書（提出用）'!AD38)</f>
        <v/>
      </c>
      <c r="D72" s="30" t="str">
        <f>IF($E68="Check",IF(C72="","NG","OK"),"OK")</f>
        <v>OK</v>
      </c>
      <c r="E72" s="41"/>
      <c r="F72" s="31" t="s">
        <v>487</v>
      </c>
      <c r="G72" s="28"/>
    </row>
    <row r="73" spans="1:10">
      <c r="A73" s="32" t="s">
        <v>452</v>
      </c>
      <c r="B73" s="42" t="s">
        <v>460</v>
      </c>
      <c r="C73" s="33" t="str">
        <f>IF(ISBLANK('履歴書（提出用）'!N40),"",'履歴書（提出用）'!N40)</f>
        <v/>
      </c>
      <c r="D73" s="30" t="str">
        <f>IF($E73="Check",IF(C73="","NG","OK"),"OK")</f>
        <v>OK</v>
      </c>
      <c r="E73" s="88" t="str">
        <f>IF(OR(C73&lt;&gt;"",C74&lt;&gt;"",C75&lt;&gt;"",C77&lt;&gt;""),"Check","No-Check")</f>
        <v>No-Check</v>
      </c>
      <c r="F73" s="31" t="s">
        <v>487</v>
      </c>
      <c r="G73" s="31" t="s">
        <v>518</v>
      </c>
    </row>
    <row r="74" spans="1:10">
      <c r="A74" s="32" t="s">
        <v>452</v>
      </c>
      <c r="B74" s="42" t="s">
        <v>461</v>
      </c>
      <c r="C74" s="33" t="str">
        <f>IF(OR(ISBLANK('履歴書（提出用）'!A40),ISBLANK('履歴書（提出用）'!D40)),"",'履歴書（提出用）'!A40&amp;"/"&amp;TEXT('履歴書（提出用）'!D40,"00"))</f>
        <v/>
      </c>
      <c r="D74" s="30" t="str">
        <f>IF($E73="Check",IF(C74="","NG","OK"),"OK")</f>
        <v>OK</v>
      </c>
      <c r="E74" s="41"/>
      <c r="F74" s="31" t="s">
        <v>487</v>
      </c>
      <c r="G74" s="28"/>
    </row>
    <row r="75" spans="1:10">
      <c r="A75" s="32" t="s">
        <v>452</v>
      </c>
      <c r="B75" s="42" t="s">
        <v>500</v>
      </c>
      <c r="C75" s="33" t="str">
        <f>IF('履歴書（提出用）'!H40=$U$1,"",'履歴書（提出用）'!H40)</f>
        <v/>
      </c>
      <c r="D75" s="30" t="str">
        <f>IF($E73="Check",IF(C75="","NG","OK"),"OK")</f>
        <v>OK</v>
      </c>
      <c r="E75" s="89" t="str">
        <f>IF(AND(E73="Check",VLOOKUP('履歴書（提出用）'!H40,U:V,2,FALSE)=2),"Check2","No-Check")</f>
        <v>No-Check</v>
      </c>
      <c r="F75" s="31" t="s">
        <v>487</v>
      </c>
      <c r="G75" s="28"/>
    </row>
    <row r="76" spans="1:10">
      <c r="A76" s="32" t="s">
        <v>452</v>
      </c>
      <c r="B76" s="42" t="s">
        <v>462</v>
      </c>
      <c r="C76" s="33" t="str">
        <f>IF(OR(ISBLANK('履歴書（提出用）'!H41),ISBLANK('履歴書（提出用）'!K41)),"",'履歴書（提出用）'!H41&amp;"/"&amp;TEXT('履歴書（提出用）'!K41,"00"))</f>
        <v/>
      </c>
      <c r="D76" s="30" t="str">
        <f>IF($E75="Check2",IF(C76="","NG","OK"),"OK")</f>
        <v>OK</v>
      </c>
      <c r="E76" s="41" t="str">
        <f>IF(E75="Check2",IF(C74&gt;C76,"NG","OK"),"OK")</f>
        <v>OK</v>
      </c>
      <c r="F76" s="31" t="s">
        <v>565</v>
      </c>
      <c r="G76" s="28"/>
    </row>
    <row r="77" spans="1:10">
      <c r="A77" s="32" t="s">
        <v>452</v>
      </c>
      <c r="B77" s="42" t="s">
        <v>501</v>
      </c>
      <c r="C77" s="33" t="str">
        <f>IF('履歴書（提出用）'!AD40=$U$1,"",'履歴書（提出用）'!AD40)</f>
        <v/>
      </c>
      <c r="D77" s="30" t="str">
        <f>IF($E73="Check",IF(C77="","NG","OK"),"OK")</f>
        <v>OK</v>
      </c>
      <c r="E77" s="41"/>
      <c r="F77" s="31" t="s">
        <v>487</v>
      </c>
      <c r="G77" s="28"/>
    </row>
    <row r="78" spans="1:10">
      <c r="A78" s="32" t="s">
        <v>452</v>
      </c>
      <c r="B78" s="42" t="s">
        <v>463</v>
      </c>
      <c r="C78" s="33" t="str">
        <f>IF(ISBLANK('履歴書（提出用）'!N42),"",'履歴書（提出用）'!N42)</f>
        <v/>
      </c>
      <c r="D78" s="30" t="str">
        <f>IF($E78="Check",IF(C78="","NG","OK"),"OK")</f>
        <v>OK</v>
      </c>
      <c r="E78" s="88" t="str">
        <f>IF(OR(C78&lt;&gt;"",C79&lt;&gt;"",C80&lt;&gt;"",C82&lt;&gt;""),"Check","No-Check")</f>
        <v>No-Check</v>
      </c>
      <c r="F78" s="31" t="s">
        <v>487</v>
      </c>
      <c r="G78" s="31" t="s">
        <v>519</v>
      </c>
    </row>
    <row r="79" spans="1:10">
      <c r="A79" s="32" t="s">
        <v>452</v>
      </c>
      <c r="B79" s="42" t="s">
        <v>464</v>
      </c>
      <c r="C79" s="33" t="str">
        <f>IF(OR(ISBLANK('履歴書（提出用）'!A42),ISBLANK('履歴書（提出用）'!D42)),"",'履歴書（提出用）'!A42&amp;"/"&amp;TEXT('履歴書（提出用）'!D42,"00"))</f>
        <v/>
      </c>
      <c r="D79" s="30" t="str">
        <f>IF($E78="Check",IF(C79="","NG","OK"),"OK")</f>
        <v>OK</v>
      </c>
      <c r="E79" s="41"/>
      <c r="F79" s="31" t="s">
        <v>487</v>
      </c>
      <c r="G79" s="28"/>
    </row>
    <row r="80" spans="1:10">
      <c r="A80" s="32" t="s">
        <v>452</v>
      </c>
      <c r="B80" s="42" t="s">
        <v>502</v>
      </c>
      <c r="C80" s="33" t="str">
        <f>IF('履歴書（提出用）'!H42=$U$1,"",'履歴書（提出用）'!H42)</f>
        <v/>
      </c>
      <c r="D80" s="30" t="str">
        <f>IF($E78="Check",IF(C80="","NG","OK"),"OK")</f>
        <v>OK</v>
      </c>
      <c r="E80" s="89" t="str">
        <f>IF(AND(E78="Check",VLOOKUP('履歴書（提出用）'!H42,U:V,2,FALSE)=2),"Check2","No-Check")</f>
        <v>No-Check</v>
      </c>
      <c r="F80" s="31" t="s">
        <v>487</v>
      </c>
      <c r="G80" s="28"/>
    </row>
    <row r="81" spans="1:14">
      <c r="A81" s="32" t="s">
        <v>452</v>
      </c>
      <c r="B81" s="42" t="s">
        <v>465</v>
      </c>
      <c r="C81" s="33" t="str">
        <f>IF(OR(ISBLANK('履歴書（提出用）'!H43),ISBLANK('履歴書（提出用）'!K43)),"",'履歴書（提出用）'!H43&amp;"/"&amp;TEXT('履歴書（提出用）'!K43,"00"))</f>
        <v/>
      </c>
      <c r="D81" s="30" t="str">
        <f>IF($E80="Check2",IF(C81="","NG","OK"),"OK")</f>
        <v>OK</v>
      </c>
      <c r="E81" s="41" t="str">
        <f>IF(E80="Check2",IF(C79&gt;C81,"NG","OK"),"OK")</f>
        <v>OK</v>
      </c>
      <c r="F81" s="31" t="s">
        <v>565</v>
      </c>
      <c r="G81" s="28"/>
    </row>
    <row r="82" spans="1:14">
      <c r="A82" s="32" t="s">
        <v>452</v>
      </c>
      <c r="B82" s="42" t="s">
        <v>503</v>
      </c>
      <c r="C82" s="33" t="str">
        <f>IF('履歴書（提出用）'!AD42=$U$1,"",'履歴書（提出用）'!AD42)</f>
        <v/>
      </c>
      <c r="D82" s="30" t="str">
        <f>IF($E78="Check",IF(C82="","NG","OK"),"OK")</f>
        <v>OK</v>
      </c>
      <c r="E82" s="41"/>
      <c r="F82" s="31" t="s">
        <v>487</v>
      </c>
      <c r="G82" s="28"/>
    </row>
    <row r="83" spans="1:14">
      <c r="A83" s="32" t="s">
        <v>452</v>
      </c>
      <c r="B83" s="42" t="s">
        <v>466</v>
      </c>
      <c r="C83" s="33" t="str">
        <f>IF(ISBLANK('履歴書（提出用）'!N44),"",'履歴書（提出用）'!N44)</f>
        <v/>
      </c>
      <c r="D83" s="30" t="str">
        <f>IF($E83="Check",IF(C83="","NG","OK"),"OK")</f>
        <v>OK</v>
      </c>
      <c r="E83" s="88" t="str">
        <f>IF(OR(C83&lt;&gt;"",C84&lt;&gt;"",C85&lt;&gt;"",C87&lt;&gt;""),"Check","No-Check")</f>
        <v>No-Check</v>
      </c>
      <c r="F83" s="31" t="s">
        <v>487</v>
      </c>
      <c r="G83" s="31" t="s">
        <v>520</v>
      </c>
    </row>
    <row r="84" spans="1:14">
      <c r="A84" s="32" t="s">
        <v>452</v>
      </c>
      <c r="B84" s="42" t="s">
        <v>467</v>
      </c>
      <c r="C84" s="33" t="str">
        <f>IF(OR(ISBLANK('履歴書（提出用）'!A44),ISBLANK('履歴書（提出用）'!D44)),"",'履歴書（提出用）'!A44&amp;"/"&amp;TEXT('履歴書（提出用）'!D44,"00"))</f>
        <v/>
      </c>
      <c r="D84" s="30" t="str">
        <f>IF($E83="Check",IF(C84="","NG","OK"),"OK")</f>
        <v>OK</v>
      </c>
      <c r="E84" s="41"/>
      <c r="F84" s="31" t="s">
        <v>487</v>
      </c>
      <c r="G84" s="28"/>
    </row>
    <row r="85" spans="1:14">
      <c r="A85" s="32" t="s">
        <v>452</v>
      </c>
      <c r="B85" s="42" t="s">
        <v>504</v>
      </c>
      <c r="C85" s="33" t="str">
        <f>IF('履歴書（提出用）'!H44=$U$1,"",'履歴書（提出用）'!H44)</f>
        <v/>
      </c>
      <c r="D85" s="30" t="str">
        <f>IF($E83="Check",IF(C85="","NG","OK"),"OK")</f>
        <v>OK</v>
      </c>
      <c r="E85" s="89" t="str">
        <f>IF(AND(E83="Check",VLOOKUP('履歴書（提出用）'!H44,U:V,2,FALSE)=2),"Check2","No-Check")</f>
        <v>No-Check</v>
      </c>
      <c r="F85" s="31" t="s">
        <v>487</v>
      </c>
      <c r="G85" s="28"/>
    </row>
    <row r="86" spans="1:14" s="61" customFormat="1">
      <c r="A86" s="32" t="s">
        <v>452</v>
      </c>
      <c r="B86" s="42" t="s">
        <v>468</v>
      </c>
      <c r="C86" s="33" t="str">
        <f>IF(OR(ISBLANK('履歴書（提出用）'!H45),ISBLANK('履歴書（提出用）'!K45)),"",'履歴書（提出用）'!H45&amp;"/"&amp;TEXT('履歴書（提出用）'!K45,"00"))</f>
        <v/>
      </c>
      <c r="D86" s="30" t="str">
        <f>IF($E85="Check2",IF(C86="","NG","OK"),"OK")</f>
        <v>OK</v>
      </c>
      <c r="E86" s="41" t="str">
        <f>IF(E85="Check2",IF(C84&gt;C86,"NG","OK"),"OK")</f>
        <v>OK</v>
      </c>
      <c r="F86" s="31" t="s">
        <v>565</v>
      </c>
      <c r="G86" s="28"/>
      <c r="N86" s="91"/>
    </row>
    <row r="87" spans="1:14" s="61" customFormat="1">
      <c r="A87" s="32" t="s">
        <v>452</v>
      </c>
      <c r="B87" s="42" t="s">
        <v>505</v>
      </c>
      <c r="C87" s="33" t="str">
        <f>IF('履歴書（提出用）'!AD44=$U$1,"",'履歴書（提出用）'!AD44)</f>
        <v/>
      </c>
      <c r="D87" s="30" t="str">
        <f>IF($E83="Check",IF(C87="","NG","OK"),"OK")</f>
        <v>OK</v>
      </c>
      <c r="E87" s="41"/>
      <c r="F87" s="31" t="s">
        <v>487</v>
      </c>
      <c r="G87" s="28"/>
      <c r="N87" s="91"/>
    </row>
    <row r="88" spans="1:14" s="61" customFormat="1">
      <c r="A88" s="32" t="s">
        <v>452</v>
      </c>
      <c r="B88" s="42" t="s">
        <v>827</v>
      </c>
      <c r="C88" s="33" t="str">
        <f>IF(ISBLANK('履歴書（提出用）'!N46),"",'履歴書（提出用）'!N46)</f>
        <v/>
      </c>
      <c r="D88" s="30" t="str">
        <f>IF($E88="Check",IF(C88="","NG","OK"),"OK")</f>
        <v>OK</v>
      </c>
      <c r="E88" s="88" t="str">
        <f>IF(OR(C88&lt;&gt;"",C89&lt;&gt;"",C90&lt;&gt;"",C92&lt;&gt;""),"Check","No-Check")</f>
        <v>No-Check</v>
      </c>
      <c r="F88" s="31" t="s">
        <v>487</v>
      </c>
      <c r="G88" s="31" t="s">
        <v>824</v>
      </c>
      <c r="N88" s="91"/>
    </row>
    <row r="89" spans="1:14" s="61" customFormat="1">
      <c r="A89" s="32" t="s">
        <v>452</v>
      </c>
      <c r="B89" s="42" t="s">
        <v>828</v>
      </c>
      <c r="C89" s="33" t="str">
        <f>IF(OR(ISBLANK('履歴書（提出用）'!A46),ISBLANK('履歴書（提出用）'!D46)),"",'履歴書（提出用）'!A46&amp;"/"&amp;TEXT('履歴書（提出用）'!D46,"00"))</f>
        <v/>
      </c>
      <c r="D89" s="30" t="str">
        <f>IF($E88="Check",IF(C89="","NG","OK"),"OK")</f>
        <v>OK</v>
      </c>
      <c r="E89" s="41"/>
      <c r="F89" s="31" t="s">
        <v>487</v>
      </c>
      <c r="G89" s="28"/>
      <c r="N89" s="91"/>
    </row>
    <row r="90" spans="1:14" s="61" customFormat="1">
      <c r="A90" s="32" t="s">
        <v>452</v>
      </c>
      <c r="B90" s="42" t="s">
        <v>829</v>
      </c>
      <c r="C90" s="33" t="str">
        <f>IF('履歴書（提出用）'!H46=$U$1,"",'履歴書（提出用）'!H46)</f>
        <v/>
      </c>
      <c r="D90" s="30" t="str">
        <f>IF($E88="Check",IF(C90="","NG","OK"),"OK")</f>
        <v>OK</v>
      </c>
      <c r="E90" s="89" t="str">
        <f>IF(AND(E88="Check",VLOOKUP('履歴書（提出用）'!H46,U:V,2,FALSE)=2),"Check2","No-Check")</f>
        <v>No-Check</v>
      </c>
      <c r="F90" s="31" t="s">
        <v>487</v>
      </c>
      <c r="G90" s="28"/>
      <c r="N90" s="91"/>
    </row>
    <row r="91" spans="1:14" s="61" customFormat="1">
      <c r="A91" s="32" t="s">
        <v>452</v>
      </c>
      <c r="B91" s="42" t="s">
        <v>830</v>
      </c>
      <c r="C91" s="33" t="str">
        <f>IF(OR(ISBLANK('履歴書（提出用）'!H47),ISBLANK('履歴書（提出用）'!K47)),"",'履歴書（提出用）'!H47&amp;"/"&amp;TEXT('履歴書（提出用）'!K47,"00"))</f>
        <v/>
      </c>
      <c r="D91" s="30" t="str">
        <f>IF($E90="Check2",IF(C91="","NG","OK"),"OK")</f>
        <v>OK</v>
      </c>
      <c r="E91" s="41" t="str">
        <f>IF(E90="Check2",IF(C89&gt;C91,"NG","OK"),"OK")</f>
        <v>OK</v>
      </c>
      <c r="F91" s="31" t="s">
        <v>565</v>
      </c>
      <c r="G91" s="28"/>
      <c r="N91" s="91"/>
    </row>
    <row r="92" spans="1:14" s="61" customFormat="1">
      <c r="A92" s="32" t="s">
        <v>452</v>
      </c>
      <c r="B92" s="42" t="s">
        <v>831</v>
      </c>
      <c r="C92" s="33" t="str">
        <f>IF('履歴書（提出用）'!AD46=$U$1,"",'履歴書（提出用）'!AD46)</f>
        <v/>
      </c>
      <c r="D92" s="30" t="str">
        <f>IF($E88="Check",IF(C92="","NG","OK"),"OK")</f>
        <v>OK</v>
      </c>
      <c r="E92" s="41"/>
      <c r="F92" s="31" t="s">
        <v>487</v>
      </c>
      <c r="G92" s="28"/>
      <c r="N92" s="91"/>
    </row>
    <row r="93" spans="1:14" s="61" customFormat="1">
      <c r="A93" s="32" t="s">
        <v>452</v>
      </c>
      <c r="B93" s="42" t="s">
        <v>832</v>
      </c>
      <c r="C93" s="33" t="str">
        <f>IF(ISBLANK('履歴書（提出用）'!N48),"",'履歴書（提出用）'!N48)</f>
        <v/>
      </c>
      <c r="D93" s="30" t="str">
        <f>IF($E93="Check",IF(C93="","NG","OK"),"OK")</f>
        <v>OK</v>
      </c>
      <c r="E93" s="88" t="str">
        <f>IF(OR(C93&lt;&gt;"",C94&lt;&gt;"",C95&lt;&gt;"",C97&lt;&gt;""),"Check","No-Check")</f>
        <v>No-Check</v>
      </c>
      <c r="F93" s="31" t="s">
        <v>487</v>
      </c>
      <c r="G93" s="31" t="s">
        <v>825</v>
      </c>
      <c r="N93" s="91"/>
    </row>
    <row r="94" spans="1:14" s="61" customFormat="1">
      <c r="A94" s="32" t="s">
        <v>452</v>
      </c>
      <c r="B94" s="42" t="s">
        <v>833</v>
      </c>
      <c r="C94" s="33" t="str">
        <f>IF(OR(ISBLANK('履歴書（提出用）'!A48),ISBLANK('履歴書（提出用）'!D48)),"",'履歴書（提出用）'!A48&amp;"/"&amp;TEXT('履歴書（提出用）'!D48,"00"))</f>
        <v/>
      </c>
      <c r="D94" s="30" t="str">
        <f>IF($E93="Check",IF(C94="","NG","OK"),"OK")</f>
        <v>OK</v>
      </c>
      <c r="E94" s="41"/>
      <c r="F94" s="31" t="s">
        <v>487</v>
      </c>
      <c r="G94" s="28"/>
      <c r="N94" s="91"/>
    </row>
    <row r="95" spans="1:14" s="61" customFormat="1">
      <c r="A95" s="32" t="s">
        <v>452</v>
      </c>
      <c r="B95" s="42" t="s">
        <v>834</v>
      </c>
      <c r="C95" s="33" t="str">
        <f>IF('履歴書（提出用）'!H48=$U$1,"",'履歴書（提出用）'!H48)</f>
        <v/>
      </c>
      <c r="D95" s="30" t="str">
        <f>IF($E93="Check",IF(C95="","NG","OK"),"OK")</f>
        <v>OK</v>
      </c>
      <c r="E95" s="89" t="str">
        <f>IF(AND(E93="Check",VLOOKUP('履歴書（提出用）'!H48,U:V,2,FALSE)=2),"Check2","No-Check")</f>
        <v>No-Check</v>
      </c>
      <c r="F95" s="31" t="s">
        <v>487</v>
      </c>
      <c r="G95" s="28"/>
      <c r="N95" s="91"/>
    </row>
    <row r="96" spans="1:14" s="61" customFormat="1">
      <c r="A96" s="32" t="s">
        <v>452</v>
      </c>
      <c r="B96" s="42" t="s">
        <v>835</v>
      </c>
      <c r="C96" s="33" t="str">
        <f>IF(OR(ISBLANK('履歴書（提出用）'!H49),ISBLANK('履歴書（提出用）'!K49)),"",'履歴書（提出用）'!H49&amp;"/"&amp;TEXT('履歴書（提出用）'!K49,"00"))</f>
        <v/>
      </c>
      <c r="D96" s="30" t="str">
        <f>IF($E95="Check2",IF(C96="","NG","OK"),"OK")</f>
        <v>OK</v>
      </c>
      <c r="E96" s="41" t="str">
        <f>IF(E95="Check2",IF(C94&gt;C96,"NG","OK"),"OK")</f>
        <v>OK</v>
      </c>
      <c r="F96" s="31" t="s">
        <v>565</v>
      </c>
      <c r="G96" s="28"/>
      <c r="N96" s="91"/>
    </row>
    <row r="97" spans="1:14" s="61" customFormat="1">
      <c r="A97" s="32" t="s">
        <v>452</v>
      </c>
      <c r="B97" s="42" t="s">
        <v>836</v>
      </c>
      <c r="C97" s="33" t="str">
        <f>IF('履歴書（提出用）'!AD48=$U$1,"",'履歴書（提出用）'!AD48)</f>
        <v/>
      </c>
      <c r="D97" s="30" t="str">
        <f>IF($E93="Check",IF(C97="","NG","OK"),"OK")</f>
        <v>OK</v>
      </c>
      <c r="E97" s="41"/>
      <c r="F97" s="31" t="s">
        <v>487</v>
      </c>
      <c r="G97" s="28"/>
      <c r="N97" s="91"/>
    </row>
    <row r="98" spans="1:14" s="61" customFormat="1">
      <c r="A98" s="32" t="s">
        <v>452</v>
      </c>
      <c r="B98" s="42" t="s">
        <v>837</v>
      </c>
      <c r="C98" s="33" t="str">
        <f>IF(ISBLANK('履歴書（提出用）'!N50),"",'履歴書（提出用）'!N50)</f>
        <v/>
      </c>
      <c r="D98" s="30" t="str">
        <f>IF($E98="Check",IF(C98="","NG","OK"),"OK")</f>
        <v>OK</v>
      </c>
      <c r="E98" s="88" t="str">
        <f>IF(OR(C98&lt;&gt;"",C99&lt;&gt;"",C100&lt;&gt;"",C102&lt;&gt;""),"Check","No-Check")</f>
        <v>No-Check</v>
      </c>
      <c r="F98" s="31" t="s">
        <v>487</v>
      </c>
      <c r="G98" s="31" t="s">
        <v>826</v>
      </c>
      <c r="N98" s="91"/>
    </row>
    <row r="99" spans="1:14" s="61" customFormat="1">
      <c r="A99" s="32" t="s">
        <v>452</v>
      </c>
      <c r="B99" s="42" t="s">
        <v>838</v>
      </c>
      <c r="C99" s="33" t="str">
        <f>IF(OR(ISBLANK('履歴書（提出用）'!A50),ISBLANK('履歴書（提出用）'!D50)),"",'履歴書（提出用）'!A50&amp;"/"&amp;TEXT('履歴書（提出用）'!D50,"00"))</f>
        <v/>
      </c>
      <c r="D99" s="30" t="str">
        <f>IF($E98="Check",IF(C99="","NG","OK"),"OK")</f>
        <v>OK</v>
      </c>
      <c r="E99" s="41"/>
      <c r="F99" s="31" t="s">
        <v>487</v>
      </c>
      <c r="G99" s="28"/>
      <c r="N99" s="91"/>
    </row>
    <row r="100" spans="1:14" s="61" customFormat="1">
      <c r="A100" s="32" t="s">
        <v>452</v>
      </c>
      <c r="B100" s="42" t="s">
        <v>839</v>
      </c>
      <c r="C100" s="33" t="str">
        <f>IF('履歴書（提出用）'!H50=$U$1,"",'履歴書（提出用）'!H50)</f>
        <v/>
      </c>
      <c r="D100" s="30" t="str">
        <f>IF($E98="Check",IF(C100="","NG","OK"),"OK")</f>
        <v>OK</v>
      </c>
      <c r="E100" s="89" t="str">
        <f>IF(AND(E98="Check",VLOOKUP('履歴書（提出用）'!H50,U:V,2,FALSE)=2),"Check2","No-Check")</f>
        <v>No-Check</v>
      </c>
      <c r="F100" s="31" t="s">
        <v>487</v>
      </c>
      <c r="G100" s="28"/>
      <c r="N100" s="91"/>
    </row>
    <row r="101" spans="1:14">
      <c r="A101" s="32" t="s">
        <v>452</v>
      </c>
      <c r="B101" s="42" t="s">
        <v>840</v>
      </c>
      <c r="C101" s="33" t="str">
        <f>IF(OR(ISBLANK('履歴書（提出用）'!H51),ISBLANK('履歴書（提出用）'!K51)),"",'履歴書（提出用）'!H51&amp;"/"&amp;TEXT('履歴書（提出用）'!K51,"00"))</f>
        <v/>
      </c>
      <c r="D101" s="30" t="str">
        <f>IF($E100="Check2",IF(C101="","NG","OK"),"OK")</f>
        <v>OK</v>
      </c>
      <c r="E101" s="41" t="str">
        <f>IF(E100="Check2",IF(C99&gt;C101,"NG","OK"),"OK")</f>
        <v>OK</v>
      </c>
      <c r="F101" s="31" t="s">
        <v>565</v>
      </c>
      <c r="G101" s="28"/>
    </row>
    <row r="102" spans="1:14">
      <c r="A102" s="32" t="s">
        <v>452</v>
      </c>
      <c r="B102" s="42" t="s">
        <v>841</v>
      </c>
      <c r="C102" s="33" t="str">
        <f>IF('履歴書（提出用）'!AD50=$U$1,"",'履歴書（提出用）'!AD50)</f>
        <v/>
      </c>
      <c r="D102" s="30" t="str">
        <f>IF($E98="Check",IF(C102="","NG","OK"),"OK")</f>
        <v>OK</v>
      </c>
      <c r="E102" s="41"/>
      <c r="F102" s="31" t="s">
        <v>487</v>
      </c>
      <c r="G102" s="28"/>
    </row>
    <row r="103" spans="1:14">
      <c r="A103" s="32" t="s">
        <v>452</v>
      </c>
      <c r="B103" s="31" t="s">
        <v>506</v>
      </c>
      <c r="C103" s="33" t="str">
        <f>IF(ISBLANK('履歴書（提出用）'!N53),"",'履歴書（提出用）'!N53)</f>
        <v/>
      </c>
      <c r="D103" s="30" t="str">
        <f>IF(C103="","NG","OK")</f>
        <v>NG</v>
      </c>
      <c r="E103" s="18"/>
      <c r="F103" s="31" t="s">
        <v>487</v>
      </c>
      <c r="G103" s="28"/>
    </row>
    <row r="104" spans="1:14">
      <c r="A104" s="32" t="s">
        <v>452</v>
      </c>
      <c r="B104" s="31" t="s">
        <v>507</v>
      </c>
      <c r="C104" s="33" t="str">
        <f>IF(OR(ISBLANK('履歴書（提出用）'!A53),ISBLANK('履歴書（提出用）'!D53)),"",'履歴書（提出用）'!A53&amp;"/"&amp;TEXT('履歴書（提出用）'!D53,"00"))</f>
        <v/>
      </c>
      <c r="D104" s="30" t="str">
        <f>IF(C104="","NG","OK")</f>
        <v>NG</v>
      </c>
      <c r="E104" s="18"/>
      <c r="F104" s="31" t="s">
        <v>487</v>
      </c>
      <c r="G104" s="28"/>
    </row>
    <row r="105" spans="1:14">
      <c r="A105" s="32" t="s">
        <v>452</v>
      </c>
      <c r="B105" s="31" t="s">
        <v>508</v>
      </c>
      <c r="C105" s="33" t="str">
        <f>IF('履歴書（提出用）'!H53=$U$1,"",'履歴書（提出用）'!H53)</f>
        <v/>
      </c>
      <c r="D105" s="30" t="str">
        <f>IF(C105="","NG","OK")</f>
        <v>NG</v>
      </c>
      <c r="E105" s="89" t="str">
        <f>IF(VLOOKUP('履歴書（提出用）'!H53,U:V,2,FALSE)=2,"Check2","No-Check")</f>
        <v>No-Check</v>
      </c>
      <c r="F105" s="31" t="s">
        <v>487</v>
      </c>
      <c r="G105" s="28"/>
    </row>
    <row r="106" spans="1:14">
      <c r="A106" s="32" t="s">
        <v>452</v>
      </c>
      <c r="B106" s="31" t="s">
        <v>509</v>
      </c>
      <c r="C106" s="33" t="str">
        <f>IF(OR(ISBLANK('履歴書（提出用）'!H54),ISBLANK('履歴書（提出用）'!K54)),"",'履歴書（提出用）'!H54&amp;"/"&amp;TEXT('履歴書（提出用）'!K54,"00"))</f>
        <v/>
      </c>
      <c r="D106" s="30" t="str">
        <f>IF($E105="Check2",IF(C106="","NG","OK"),"OK")</f>
        <v>OK</v>
      </c>
      <c r="E106" s="41" t="str">
        <f>IF(E105="Check2",IF(C104&gt;C106,"NG","OK"),"OK")</f>
        <v>OK</v>
      </c>
      <c r="F106" s="31" t="s">
        <v>565</v>
      </c>
      <c r="G106" s="28"/>
    </row>
    <row r="107" spans="1:14">
      <c r="A107" s="32" t="s">
        <v>452</v>
      </c>
      <c r="B107" s="31" t="s">
        <v>510</v>
      </c>
      <c r="C107" s="33" t="str">
        <f>IF('履歴書（提出用）'!AD53=$U$1,"",'履歴書（提出用）'!AD53)</f>
        <v/>
      </c>
      <c r="D107" s="30" t="str">
        <f>IF(C107="","NG","OK")</f>
        <v>NG</v>
      </c>
      <c r="E107" s="18"/>
      <c r="F107" s="31" t="s">
        <v>487</v>
      </c>
      <c r="G107" s="28"/>
    </row>
    <row r="108" spans="1:14">
      <c r="A108" s="28" t="s">
        <v>453</v>
      </c>
      <c r="B108" s="28" t="s">
        <v>408</v>
      </c>
      <c r="C108" s="33" t="str">
        <f>IF('履歴書（提出用）'!D56=$O$1,"",'履歴書（提出用）'!D56)</f>
        <v/>
      </c>
      <c r="D108" s="30" t="str">
        <f>IF(C108="","NG","OK")</f>
        <v>NG</v>
      </c>
      <c r="E108" s="17"/>
      <c r="F108" s="31" t="s">
        <v>487</v>
      </c>
      <c r="G108" s="28"/>
    </row>
    <row r="109" spans="1:14">
      <c r="A109" s="28" t="s">
        <v>453</v>
      </c>
      <c r="B109" s="28" t="s">
        <v>44</v>
      </c>
      <c r="C109" s="33" t="str">
        <f>IF(ISBLANK('履歴書（提出用）'!D57),"",'履歴書（提出用）'!D57)</f>
        <v/>
      </c>
      <c r="D109" s="30" t="str">
        <f>IF(C109="","NG","OK")</f>
        <v>NG</v>
      </c>
      <c r="E109" s="17"/>
      <c r="F109" s="31" t="s">
        <v>487</v>
      </c>
      <c r="G109" s="28"/>
    </row>
    <row r="110" spans="1:14">
      <c r="A110" s="28" t="s">
        <v>453</v>
      </c>
      <c r="B110" s="28" t="s">
        <v>410</v>
      </c>
      <c r="C110" s="33" t="str">
        <f>IF(ISBLANK('履歴書（提出用）'!G58),"",'履歴書（提出用）'!G58)</f>
        <v/>
      </c>
      <c r="D110" s="30" t="str">
        <f t="shared" ref="D110:D111" si="3">IF(C110="","NG","OK")</f>
        <v>NG</v>
      </c>
      <c r="E110" s="17"/>
      <c r="F110" s="31" t="s">
        <v>487</v>
      </c>
      <c r="G110" s="28"/>
    </row>
    <row r="111" spans="1:14">
      <c r="A111" s="28" t="s">
        <v>453</v>
      </c>
      <c r="B111" s="28" t="s">
        <v>409</v>
      </c>
      <c r="C111" s="33" t="str">
        <f>IF(ISBLANK('履歴書（提出用）'!V58),"",'履歴書（提出用）'!V58)</f>
        <v/>
      </c>
      <c r="D111" s="30" t="str">
        <f t="shared" si="3"/>
        <v>NG</v>
      </c>
      <c r="E111" s="17"/>
      <c r="F111" s="31" t="s">
        <v>487</v>
      </c>
      <c r="G111" s="28"/>
    </row>
  </sheetData>
  <autoFilter ref="D1:D111" xr:uid="{904684BD-E421-4E61-A87A-715D35896315}"/>
  <customSheetViews>
    <customSheetView guid="{13AF8C83-0807-4498-ABB9-74022DC99504}" showAutoFilter="1" state="hidden">
      <pane ySplit="1" topLeftCell="A2" activePane="bottomLeft" state="frozen"/>
      <selection pane="bottomLeft" activeCell="D30" sqref="D30"/>
      <pageMargins left="0.7" right="0.7" top="0.75" bottom="0.75" header="0.3" footer="0.3"/>
      <pageSetup paperSize="9" orientation="portrait" r:id="rId1"/>
      <autoFilter ref="D1:D108" xr:uid="{C7315B83-60CD-41C1-A968-B1F53A0A6F22}"/>
    </customSheetView>
    <customSheetView guid="{E0624EB1-8E89-4C6D-B311-89CC0F48B793}" showAutoFilter="1">
      <pane ySplit="1" topLeftCell="A2" activePane="bottomLeft" state="frozen"/>
      <selection pane="bottomLeft" activeCell="B1" sqref="B1"/>
      <pageMargins left="0.7" right="0.7" top="0.75" bottom="0.75" header="0.3" footer="0.3"/>
      <pageSetup paperSize="9" orientation="portrait" r:id="rId2"/>
      <autoFilter ref="D1:D108" xr:uid="{1D772168-6BC7-4CD7-A2EE-5D36151E8E4C}"/>
    </customSheetView>
  </customSheetViews>
  <phoneticPr fontId="19"/>
  <conditionalFormatting sqref="J3">
    <cfRule type="cellIs" dxfId="33" priority="62" operator="greaterThan">
      <formula>0</formula>
    </cfRule>
  </conditionalFormatting>
  <conditionalFormatting sqref="A2:G111">
    <cfRule type="expression" dxfId="32" priority="1">
      <formula>ISERROR($D2)</formula>
    </cfRule>
    <cfRule type="expression" dxfId="31" priority="2">
      <formula>NOT($D2="OK")</formula>
    </cfRule>
    <cfRule type="expression" dxfId="30" priority="3">
      <formula>$E2="NG"</formula>
    </cfRule>
  </conditionalFormatting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5ED4-001A-4605-B82F-F2329952F4A9}">
  <sheetPr>
    <tabColor theme="0" tint="-0.499984740745262"/>
  </sheetPr>
  <dimension ref="A1:BA2"/>
  <sheetViews>
    <sheetView workbookViewId="0">
      <selection activeCell="A2" sqref="A2"/>
    </sheetView>
  </sheetViews>
  <sheetFormatPr defaultColWidth="8.4140625" defaultRowHeight="13.5"/>
  <cols>
    <col min="1" max="1" width="10.83203125" customWidth="1"/>
    <col min="2" max="3" width="10.83203125" style="49" customWidth="1"/>
    <col min="6" max="6" width="16.75" bestFit="1" customWidth="1"/>
    <col min="7" max="7" width="11.25" customWidth="1"/>
    <col min="9" max="9" width="8.4140625" style="49"/>
    <col min="13" max="13" width="12.25" bestFit="1" customWidth="1"/>
    <col min="14" max="14" width="30.25" bestFit="1" customWidth="1"/>
    <col min="15" max="15" width="30.25" style="49" customWidth="1"/>
    <col min="16" max="16" width="15.4140625" bestFit="1" customWidth="1"/>
    <col min="17" max="17" width="9.9140625" bestFit="1" customWidth="1"/>
    <col min="18" max="18" width="13.4140625" bestFit="1" customWidth="1"/>
    <col min="19" max="19" width="12.08203125" style="49" bestFit="1" customWidth="1"/>
    <col min="21" max="21" width="9.25" customWidth="1"/>
    <col min="22" max="22" width="20.75" bestFit="1" customWidth="1"/>
    <col min="23" max="23" width="19" bestFit="1" customWidth="1"/>
    <col min="24" max="24" width="15.25" bestFit="1" customWidth="1"/>
    <col min="25" max="25" width="20.75" bestFit="1" customWidth="1"/>
    <col min="30" max="30" width="4.75" bestFit="1" customWidth="1"/>
    <col min="31" max="31" width="9.08203125" bestFit="1" customWidth="1"/>
    <col min="32" max="32" width="14.4140625" bestFit="1" customWidth="1"/>
    <col min="33" max="33" width="6.6640625" bestFit="1" customWidth="1"/>
    <col min="34" max="34" width="9.9140625" bestFit="1" customWidth="1"/>
    <col min="35" max="35" width="8.1640625" bestFit="1" customWidth="1"/>
    <col min="36" max="36" width="9.08203125" customWidth="1"/>
    <col min="37" max="37" width="9.08203125" style="49" customWidth="1"/>
    <col min="38" max="40" width="9.08203125" customWidth="1"/>
    <col min="41" max="41" width="9.08203125" style="49" customWidth="1"/>
    <col min="42" max="44" width="9.08203125" customWidth="1"/>
    <col min="45" max="45" width="9.08203125" style="49" customWidth="1"/>
    <col min="46" max="48" width="9.08203125" customWidth="1"/>
    <col min="49" max="49" width="9.08203125" style="49" customWidth="1"/>
    <col min="50" max="53" width="9.08203125" customWidth="1"/>
  </cols>
  <sheetData>
    <row r="1" spans="1:53">
      <c r="A1" s="26" t="s">
        <v>1029</v>
      </c>
      <c r="B1" s="26" t="s">
        <v>1030</v>
      </c>
      <c r="C1" s="26" t="s">
        <v>1031</v>
      </c>
      <c r="D1" s="46" t="s">
        <v>5</v>
      </c>
      <c r="E1" s="46" t="s">
        <v>585</v>
      </c>
      <c r="F1" s="46" t="s">
        <v>586</v>
      </c>
      <c r="G1" s="46" t="s">
        <v>4</v>
      </c>
      <c r="H1" s="46" t="s">
        <v>6</v>
      </c>
      <c r="I1" s="46" t="s">
        <v>614</v>
      </c>
      <c r="J1" s="46" t="s">
        <v>20</v>
      </c>
      <c r="K1" s="46" t="s">
        <v>13</v>
      </c>
      <c r="L1" s="46" t="s">
        <v>14</v>
      </c>
      <c r="M1" s="46" t="s">
        <v>584</v>
      </c>
      <c r="N1" s="46" t="s">
        <v>15</v>
      </c>
      <c r="O1" s="46" t="s">
        <v>1033</v>
      </c>
      <c r="P1" s="46" t="s">
        <v>17</v>
      </c>
      <c r="Q1" s="46" t="s">
        <v>566</v>
      </c>
      <c r="R1" s="46" t="s">
        <v>567</v>
      </c>
      <c r="S1" s="46" t="s">
        <v>615</v>
      </c>
      <c r="T1" s="46" t="s">
        <v>568</v>
      </c>
      <c r="U1" s="46" t="s">
        <v>569</v>
      </c>
      <c r="V1" s="46" t="s">
        <v>404</v>
      </c>
      <c r="W1" s="46" t="s">
        <v>405</v>
      </c>
      <c r="X1" s="46" t="s">
        <v>406</v>
      </c>
      <c r="Y1" s="46" t="s">
        <v>407</v>
      </c>
      <c r="Z1" s="26" t="s">
        <v>408</v>
      </c>
      <c r="AA1" s="26" t="s">
        <v>44</v>
      </c>
      <c r="AB1" s="26" t="s">
        <v>410</v>
      </c>
      <c r="AC1" s="26" t="s">
        <v>409</v>
      </c>
      <c r="AD1" s="26" t="s">
        <v>41</v>
      </c>
      <c r="AE1" s="26" t="s">
        <v>1048</v>
      </c>
      <c r="AF1" s="26" t="s">
        <v>1049</v>
      </c>
      <c r="AG1" s="26" t="s">
        <v>1050</v>
      </c>
      <c r="AH1" s="26" t="s">
        <v>1051</v>
      </c>
      <c r="AI1" s="26" t="s">
        <v>1052</v>
      </c>
      <c r="AJ1" s="26" t="s">
        <v>1053</v>
      </c>
      <c r="AK1" s="26" t="s">
        <v>1070</v>
      </c>
      <c r="AL1" s="26" t="s">
        <v>1054</v>
      </c>
      <c r="AM1" s="26" t="s">
        <v>1055</v>
      </c>
      <c r="AN1" s="26" t="s">
        <v>1056</v>
      </c>
      <c r="AO1" s="26" t="s">
        <v>1069</v>
      </c>
      <c r="AP1" s="26" t="s">
        <v>1057</v>
      </c>
      <c r="AQ1" s="26" t="s">
        <v>1058</v>
      </c>
      <c r="AR1" s="26" t="s">
        <v>1059</v>
      </c>
      <c r="AS1" s="26" t="s">
        <v>1068</v>
      </c>
      <c r="AT1" s="26" t="s">
        <v>1060</v>
      </c>
      <c r="AU1" s="26" t="s">
        <v>1061</v>
      </c>
      <c r="AV1" s="26" t="s">
        <v>1062</v>
      </c>
      <c r="AW1" s="26" t="s">
        <v>1067</v>
      </c>
      <c r="AX1" s="26" t="s">
        <v>1063</v>
      </c>
      <c r="AY1" s="26" t="s">
        <v>1064</v>
      </c>
      <c r="AZ1" s="26" t="s">
        <v>1065</v>
      </c>
      <c r="BA1" s="26" t="s">
        <v>1066</v>
      </c>
    </row>
    <row r="2" spans="1:53" s="54" customFormat="1">
      <c r="A2" s="53" t="str">
        <f>事務所利用シート!C2</f>
        <v/>
      </c>
      <c r="B2" s="53" t="str">
        <f>LEFT('履歴書（提出用）'!W4,2)</f>
        <v>プル</v>
      </c>
      <c r="C2" s="53" t="str">
        <f>LEFT('履歴書（提出用）'!W5,2)</f>
        <v>プル</v>
      </c>
      <c r="D2" s="54" t="str">
        <f>IF(AND(事務所利用シート!D5="OK",事務所利用シート!D6="OK"),事務所利用シート!C5&amp;"　"&amp;事務所利用シート!C6,事務所利用シート!C5&amp;事務所利用シート!C6)</f>
        <v/>
      </c>
      <c r="E2" s="54" t="str">
        <f>IF(AND(事務所利用シート!D7="OK",事務所利用シート!D8="OK"),事務所利用シート!C7&amp;"　"&amp;事務所利用シート!C8,事務所利用シート!C7&amp;事務所利用シート!C8)</f>
        <v/>
      </c>
      <c r="F2" s="54" t="str">
        <f>IF(AND(事務所利用シート!D9="OK",事務所利用シート!D10="OK"),事務所利用シート!C9&amp;", "&amp;事務所利用シート!C10,事務所利用シート!C9&amp;事務所利用シート!C10)</f>
        <v/>
      </c>
      <c r="G2" s="53" t="str">
        <f>事務所利用シート!C11</f>
        <v/>
      </c>
      <c r="H2" s="54" t="str">
        <f>事務所利用シート!C12</f>
        <v/>
      </c>
      <c r="I2" s="54">
        <f>事務所利用シート!E13</f>
        <v>0</v>
      </c>
      <c r="J2" s="54" t="str">
        <f>事務所利用シート!C13</f>
        <v/>
      </c>
      <c r="K2" s="54" t="str">
        <f>事務所利用シート!C14</f>
        <v/>
      </c>
      <c r="L2" s="54" t="str">
        <f>事務所利用シート!C15</f>
        <v/>
      </c>
      <c r="M2" s="54" t="str">
        <f>事務所利用シート!C16</f>
        <v/>
      </c>
      <c r="N2" s="55" t="str">
        <f>事務所利用シート!C17</f>
        <v/>
      </c>
      <c r="O2" s="54" t="str">
        <f>事務所利用シート!C18</f>
        <v/>
      </c>
      <c r="P2" s="55" t="str">
        <f>事務所利用シート!C19</f>
        <v/>
      </c>
      <c r="Q2" s="54" t="str">
        <f>事務所利用シート!C20</f>
        <v/>
      </c>
      <c r="R2" s="54" t="str">
        <f>事務所利用シート!C21</f>
        <v/>
      </c>
      <c r="S2" s="54" t="str">
        <f>IF(AND(事務所利用シート!E21="Check",事務所利用シート!D22="OK"),VLOOKUP(事務所利用シート!C22,在留資格一覧!A:B,2,FALSE),"")</f>
        <v/>
      </c>
      <c r="T2" s="54" t="str">
        <f>事務所利用シート!C22</f>
        <v/>
      </c>
      <c r="U2" s="53" t="str">
        <f>事務所利用シート!C23</f>
        <v/>
      </c>
      <c r="V2" s="54" t="str">
        <f>事務所利用シート!C59</f>
        <v/>
      </c>
      <c r="W2" s="54" t="str">
        <f>事務所利用シート!C60</f>
        <v/>
      </c>
      <c r="X2" s="54" t="str">
        <f>事務所利用シート!C61</f>
        <v/>
      </c>
      <c r="Y2" s="53" t="str">
        <f>事務所利用シート!C62</f>
        <v/>
      </c>
      <c r="Z2" s="54" t="str">
        <f>事務所利用シート!C108</f>
        <v/>
      </c>
      <c r="AA2" s="54" t="str">
        <f>事務所利用シート!C109</f>
        <v/>
      </c>
      <c r="AB2" s="54" t="str">
        <f>事務所利用シート!C110</f>
        <v/>
      </c>
      <c r="AC2" s="54" t="str">
        <f>事務所利用シート!C111</f>
        <v/>
      </c>
      <c r="AD2" s="54" t="str">
        <f>事務所利用シート!C103</f>
        <v/>
      </c>
      <c r="AE2" s="54" t="str">
        <f>事務所利用シート!C104</f>
        <v/>
      </c>
      <c r="AF2" s="54" t="str">
        <f>事務所利用シート!C105</f>
        <v/>
      </c>
      <c r="AG2" s="54" t="str">
        <f>事務所利用シート!C106</f>
        <v/>
      </c>
      <c r="AH2" s="54" t="str">
        <f>事務所利用シート!C29</f>
        <v/>
      </c>
      <c r="AI2" s="54" t="str">
        <f>事務所利用シート!C30</f>
        <v/>
      </c>
      <c r="AJ2" s="54" t="str">
        <f>事務所利用シート!C32</f>
        <v/>
      </c>
      <c r="AK2" s="54" t="str">
        <f>事務所利用シート!C34</f>
        <v/>
      </c>
      <c r="AL2" s="54" t="str">
        <f>事務所利用シート!C35</f>
        <v/>
      </c>
      <c r="AM2" s="54" t="str">
        <f>事務所利用シート!C36</f>
        <v/>
      </c>
      <c r="AN2" s="54" t="str">
        <f>事務所利用シート!C38</f>
        <v/>
      </c>
      <c r="AO2" s="54" t="str">
        <f>事務所利用シート!C40</f>
        <v/>
      </c>
      <c r="AP2" s="54" t="str">
        <f>事務所利用シート!C41</f>
        <v/>
      </c>
      <c r="AQ2" s="54" t="str">
        <f>事務所利用シート!C42</f>
        <v/>
      </c>
      <c r="AR2" s="54" t="str">
        <f>事務所利用シート!C44</f>
        <v/>
      </c>
      <c r="AS2" s="54" t="str">
        <f>事務所利用シート!C46</f>
        <v/>
      </c>
      <c r="AT2" s="54" t="str">
        <f>事務所利用シート!C47</f>
        <v/>
      </c>
      <c r="AU2" s="54" t="str">
        <f>事務所利用シート!C48</f>
        <v/>
      </c>
      <c r="AV2" s="54" t="str">
        <f>事務所利用シート!C50</f>
        <v/>
      </c>
      <c r="AW2" s="54" t="str">
        <f>事務所利用シート!C52</f>
        <v/>
      </c>
      <c r="AX2" s="54" t="str">
        <f>事務所利用シート!C53</f>
        <v/>
      </c>
      <c r="AY2" s="54" t="str">
        <f>事務所利用シート!C54</f>
        <v/>
      </c>
      <c r="AZ2" s="54" t="str">
        <f>事務所利用シート!C56</f>
        <v/>
      </c>
      <c r="BA2" s="54" t="str">
        <f>事務所利用シート!C58</f>
        <v/>
      </c>
    </row>
  </sheetData>
  <customSheetViews>
    <customSheetView guid="{13AF8C83-0807-4498-ABB9-74022DC99504}" state="hidden">
      <selection activeCell="D30" sqref="D30"/>
      <pageMargins left="0.7" right="0.7" top="0.75" bottom="0.75" header="0.3" footer="0.3"/>
      <pageSetup paperSize="9" orientation="portrait" r:id="rId1"/>
    </customSheetView>
    <customSheetView guid="{E0624EB1-8E89-4C6D-B311-89CC0F48B793}">
      <selection activeCell="D30" sqref="D30"/>
      <pageMargins left="0.7" right="0.7" top="0.75" bottom="0.75" header="0.3" footer="0.3"/>
      <pageSetup paperSize="9" orientation="portrait" r:id="rId2"/>
    </customSheetView>
  </customSheetViews>
  <phoneticPr fontId="19"/>
  <conditionalFormatting sqref="U1:Y1">
    <cfRule type="expression" dxfId="29" priority="17">
      <formula>#REF!="NG"</formula>
    </cfRule>
  </conditionalFormatting>
  <conditionalFormatting sqref="A1:N1 T1:AC1 P1:R1">
    <cfRule type="expression" dxfId="28" priority="39">
      <formula>$E1="NG"</formula>
    </cfRule>
  </conditionalFormatting>
  <conditionalFormatting sqref="S1">
    <cfRule type="expression" dxfId="27" priority="16">
      <formula>$E1="NG"</formula>
    </cfRule>
  </conditionalFormatting>
  <conditionalFormatting sqref="O1">
    <cfRule type="expression" dxfId="26" priority="15">
      <formula>$E1="NG"</formula>
    </cfRule>
  </conditionalFormatting>
  <conditionalFormatting sqref="AD1">
    <cfRule type="expression" dxfId="25" priority="14">
      <formula>$E1="NG"</formula>
    </cfRule>
  </conditionalFormatting>
  <conditionalFormatting sqref="AE1">
    <cfRule type="expression" dxfId="24" priority="13">
      <formula>$E1="NG"</formula>
    </cfRule>
  </conditionalFormatting>
  <conditionalFormatting sqref="AF1">
    <cfRule type="expression" dxfId="23" priority="12">
      <formula>$E1="NG"</formula>
    </cfRule>
  </conditionalFormatting>
  <conditionalFormatting sqref="AX1:AZ1">
    <cfRule type="expression" dxfId="22" priority="6">
      <formula>$E1="NG"</formula>
    </cfRule>
  </conditionalFormatting>
  <conditionalFormatting sqref="AG1:AJ1">
    <cfRule type="expression" dxfId="21" priority="10">
      <formula>$E1="NG"</formula>
    </cfRule>
  </conditionalFormatting>
  <conditionalFormatting sqref="AL1:AN1">
    <cfRule type="expression" dxfId="20" priority="9">
      <formula>$E1="NG"</formula>
    </cfRule>
  </conditionalFormatting>
  <conditionalFormatting sqref="AP1:AR1">
    <cfRule type="expression" dxfId="19" priority="8">
      <formula>$E1="NG"</formula>
    </cfRule>
  </conditionalFormatting>
  <conditionalFormatting sqref="AT1:AV1">
    <cfRule type="expression" dxfId="18" priority="7">
      <formula>$E1="NG"</formula>
    </cfRule>
  </conditionalFormatting>
  <conditionalFormatting sqref="BA1">
    <cfRule type="expression" dxfId="17" priority="5">
      <formula>$E1="NG"</formula>
    </cfRule>
  </conditionalFormatting>
  <conditionalFormatting sqref="AW1">
    <cfRule type="expression" dxfId="16" priority="4">
      <formula>$E1="NG"</formula>
    </cfRule>
  </conditionalFormatting>
  <conditionalFormatting sqref="AS1">
    <cfRule type="expression" dxfId="15" priority="3">
      <formula>$E1="NG"</formula>
    </cfRule>
  </conditionalFormatting>
  <conditionalFormatting sqref="AK1">
    <cfRule type="expression" dxfId="14" priority="2">
      <formula>$E1="NG"</formula>
    </cfRule>
  </conditionalFormatting>
  <conditionalFormatting sqref="AO1">
    <cfRule type="expression" dxfId="13" priority="1">
      <formula>$E1="NG"</formula>
    </cfRule>
  </conditionalFormatting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6D55-B6DF-48BB-BE17-98611F2A2D65}">
  <sheetPr>
    <tabColor theme="0" tint="-0.499984740745262"/>
  </sheetPr>
  <dimension ref="A1:I7"/>
  <sheetViews>
    <sheetView workbookViewId="0">
      <selection activeCell="H5" sqref="H5"/>
    </sheetView>
  </sheetViews>
  <sheetFormatPr defaultColWidth="8.9140625" defaultRowHeight="13.5"/>
  <cols>
    <col min="1" max="1" width="4.08203125" style="45" customWidth="1"/>
    <col min="2" max="2" width="10.9140625" style="49" bestFit="1" customWidth="1"/>
    <col min="3" max="3" width="28.4140625" style="45" customWidth="1"/>
    <col min="4" max="4" width="28.4140625" style="49" customWidth="1"/>
    <col min="5" max="10" width="8" style="45" customWidth="1"/>
    <col min="11" max="16384" width="8.9140625" style="45"/>
  </cols>
  <sheetData>
    <row r="1" spans="1:9">
      <c r="A1" s="46" t="s">
        <v>579</v>
      </c>
      <c r="B1" s="46" t="s">
        <v>573</v>
      </c>
      <c r="C1" s="46" t="s">
        <v>571</v>
      </c>
      <c r="D1" s="46" t="s">
        <v>572</v>
      </c>
      <c r="E1" s="46" t="s">
        <v>574</v>
      </c>
      <c r="F1" s="46" t="s">
        <v>575</v>
      </c>
      <c r="G1" s="46" t="s">
        <v>576</v>
      </c>
      <c r="H1" s="46" t="s">
        <v>577</v>
      </c>
      <c r="I1" s="46" t="s">
        <v>578</v>
      </c>
    </row>
    <row r="2" spans="1:9" s="48" customFormat="1">
      <c r="A2" s="48">
        <f>ROW()-1</f>
        <v>1</v>
      </c>
      <c r="B2" s="48" t="str">
        <f>事務所利用シート!B24</f>
        <v>高等学校名</v>
      </c>
      <c r="C2" s="48" t="str">
        <f>事務所利用シート!C24</f>
        <v/>
      </c>
      <c r="E2" s="48" t="str">
        <f>事務所利用シート!C27</f>
        <v>選択してください</v>
      </c>
      <c r="F2" s="48" t="str">
        <f>事務所利用シート!C25</f>
        <v/>
      </c>
      <c r="G2" s="48" t="str">
        <f>事務所利用シート!C28</f>
        <v>選択してください</v>
      </c>
      <c r="H2" s="48" t="str">
        <f>事務所利用シート!C26</f>
        <v/>
      </c>
      <c r="I2" s="48" t="b">
        <v>1</v>
      </c>
    </row>
    <row r="3" spans="1:9">
      <c r="A3" s="48">
        <f t="shared" ref="A3:A7" si="0">ROW()-1</f>
        <v>2</v>
      </c>
      <c r="B3" s="48" t="str">
        <f>事務所利用シート!B29</f>
        <v>学士大学名</v>
      </c>
      <c r="C3" s="48" t="str">
        <f>事務所利用シート!C29</f>
        <v/>
      </c>
      <c r="D3" s="48" t="str">
        <f>事務所利用シート!C30</f>
        <v/>
      </c>
      <c r="E3" s="48" t="str">
        <f>事務所利用シート!C33</f>
        <v/>
      </c>
      <c r="F3" s="48" t="str">
        <f>事務所利用シート!C31</f>
        <v/>
      </c>
      <c r="G3" s="48" t="str">
        <f>事務所利用シート!C34</f>
        <v/>
      </c>
      <c r="H3" s="48" t="str">
        <f>事務所利用シート!C32</f>
        <v/>
      </c>
      <c r="I3" s="48" t="b">
        <v>1</v>
      </c>
    </row>
    <row r="4" spans="1:9">
      <c r="A4" s="48">
        <f t="shared" si="0"/>
        <v>3</v>
      </c>
      <c r="B4" s="48" t="str">
        <f>事務所利用シート!B35</f>
        <v>学士大学名</v>
      </c>
      <c r="C4" s="48" t="str">
        <f>事務所利用シート!C35</f>
        <v/>
      </c>
      <c r="D4" s="48" t="str">
        <f>事務所利用シート!C36</f>
        <v/>
      </c>
      <c r="E4" s="48" t="str">
        <f>事務所利用シート!C39</f>
        <v/>
      </c>
      <c r="F4" s="48" t="str">
        <f>事務所利用シート!C37</f>
        <v/>
      </c>
      <c r="G4" s="48" t="str">
        <f>事務所利用シート!C40</f>
        <v/>
      </c>
      <c r="H4" s="48" t="str">
        <f>事務所利用シート!C38</f>
        <v/>
      </c>
      <c r="I4" s="45" t="b">
        <f>IF(事務所利用シート!E35="Check",TRUE,FALSE)</f>
        <v>0</v>
      </c>
    </row>
    <row r="5" spans="1:9">
      <c r="A5" s="48">
        <f t="shared" si="0"/>
        <v>4</v>
      </c>
      <c r="B5" s="48" t="str">
        <f>事務所利用シート!B41</f>
        <v>博士大学名</v>
      </c>
      <c r="C5" s="48" t="str">
        <f>事務所利用シート!C41</f>
        <v/>
      </c>
      <c r="D5" s="48" t="str">
        <f>事務所利用シート!C42</f>
        <v/>
      </c>
      <c r="E5" s="48" t="str">
        <f>事務所利用シート!C45</f>
        <v/>
      </c>
      <c r="F5" s="48" t="str">
        <f>事務所利用シート!C43</f>
        <v/>
      </c>
      <c r="G5" s="48" t="str">
        <f>事務所利用シート!C46</f>
        <v/>
      </c>
      <c r="H5" s="48" t="str">
        <f>事務所利用シート!C44</f>
        <v/>
      </c>
      <c r="I5" s="49" t="b">
        <f>IF(事務所利用シート!E41="Check",TRUE,FALSE)</f>
        <v>0</v>
      </c>
    </row>
    <row r="6" spans="1:9">
      <c r="A6" s="48">
        <f t="shared" si="0"/>
        <v>5</v>
      </c>
      <c r="B6" s="48" t="str">
        <f>事務所利用シート!B47</f>
        <v>修士大学名</v>
      </c>
      <c r="C6" s="48" t="str">
        <f>事務所利用シート!C47</f>
        <v/>
      </c>
      <c r="D6" s="48" t="str">
        <f>事務所利用シート!C48</f>
        <v/>
      </c>
      <c r="E6" s="48" t="str">
        <f>事務所利用シート!C51</f>
        <v/>
      </c>
      <c r="F6" s="48" t="str">
        <f>事務所利用シート!C49</f>
        <v/>
      </c>
      <c r="G6" s="48" t="str">
        <f>事務所利用シート!C52</f>
        <v/>
      </c>
      <c r="H6" s="48" t="str">
        <f>事務所利用シート!C50</f>
        <v/>
      </c>
      <c r="I6" s="49" t="b">
        <f>IF(事務所利用シート!E47="Check",TRUE,FALSE)</f>
        <v>0</v>
      </c>
    </row>
    <row r="7" spans="1:9">
      <c r="A7" s="48">
        <f t="shared" si="0"/>
        <v>6</v>
      </c>
      <c r="B7" s="48" t="str">
        <f>事務所利用シート!B53</f>
        <v>博士大学名</v>
      </c>
      <c r="C7" s="48" t="str">
        <f>事務所利用シート!C53</f>
        <v/>
      </c>
      <c r="D7" s="48" t="str">
        <f>事務所利用シート!C54</f>
        <v/>
      </c>
      <c r="E7" s="48" t="str">
        <f>事務所利用シート!C57</f>
        <v/>
      </c>
      <c r="F7" s="48" t="str">
        <f>事務所利用シート!C55</f>
        <v/>
      </c>
      <c r="G7" s="48" t="str">
        <f>事務所利用シート!C58</f>
        <v/>
      </c>
      <c r="H7" s="48" t="str">
        <f>事務所利用シート!C56</f>
        <v/>
      </c>
      <c r="I7" s="49" t="b">
        <f>IF(事務所利用シート!E53="Check",TRUE,FALSE)</f>
        <v>0</v>
      </c>
    </row>
  </sheetData>
  <customSheetViews>
    <customSheetView guid="{13AF8C83-0807-4498-ABB9-74022DC99504}" state="hidden">
      <selection activeCell="D30" sqref="D30"/>
      <pageMargins left="0.7" right="0.7" top="0.75" bottom="0.75" header="0.3" footer="0.3"/>
      <pageSetup paperSize="9" orientation="portrait" r:id="rId1"/>
    </customSheetView>
    <customSheetView guid="{E0624EB1-8E89-4C6D-B311-89CC0F48B793}">
      <selection activeCell="D30" sqref="D30"/>
      <pageMargins left="0.7" right="0.7" top="0.75" bottom="0.75" header="0.3" footer="0.3"/>
      <pageSetup paperSize="9" orientation="portrait" r:id="rId2"/>
    </customSheetView>
  </customSheetViews>
  <phoneticPr fontId="19"/>
  <conditionalFormatting sqref="C1 E1:H1">
    <cfRule type="expression" dxfId="12" priority="10">
      <formula>#REF!="NG"</formula>
    </cfRule>
  </conditionalFormatting>
  <conditionalFormatting sqref="E1:H1 A1:C1">
    <cfRule type="expression" dxfId="11" priority="19">
      <formula>#REF!="NG"</formula>
    </cfRule>
  </conditionalFormatting>
  <conditionalFormatting sqref="D1">
    <cfRule type="expression" dxfId="10" priority="8">
      <formula>#REF!="NG"</formula>
    </cfRule>
  </conditionalFormatting>
  <conditionalFormatting sqref="D1">
    <cfRule type="expression" dxfId="9" priority="9">
      <formula>#REF!="NG"</formula>
    </cfRule>
  </conditionalFormatting>
  <conditionalFormatting sqref="I1">
    <cfRule type="expression" dxfId="8" priority="6">
      <formula>#REF!="NG"</formula>
    </cfRule>
  </conditionalFormatting>
  <conditionalFormatting sqref="I1">
    <cfRule type="expression" dxfId="7" priority="7">
      <formula>#REF!="NG"</formula>
    </cfRule>
  </conditionalFormatting>
  <conditionalFormatting sqref="A1">
    <cfRule type="expression" dxfId="6" priority="4">
      <formula>#REF!="NG"</formula>
    </cfRule>
  </conditionalFormatting>
  <conditionalFormatting sqref="A1">
    <cfRule type="expression" dxfId="5" priority="5">
      <formula>#REF!="NG"</formula>
    </cfRule>
  </conditionalFormatting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履歴書（提出用）</vt:lpstr>
      <vt:lpstr>履歴書（記入例）</vt:lpstr>
      <vt:lpstr>履歴書（入力例）</vt:lpstr>
      <vt:lpstr>専門分野一覧</vt:lpstr>
      <vt:lpstr>学位一覧</vt:lpstr>
      <vt:lpstr>在留資格一覧</vt:lpstr>
      <vt:lpstr>事務所利用シート</vt:lpstr>
      <vt:lpstr>★履歴書_Accessインポート用</vt:lpstr>
      <vt:lpstr>Accessインポート用 (学歴)</vt:lpstr>
      <vt:lpstr>Accessインポート用 (職歴)</vt:lpstr>
      <vt:lpstr>専門分野一覧!cd専門分野</vt:lpstr>
      <vt:lpstr>'履歴書（記入例）'!Print_Area</vt:lpstr>
      <vt:lpstr>'履歴書（提出用）'!Print_Area</vt:lpstr>
      <vt:lpstr>'履歴書（入力例）'!Print_Area</vt:lpstr>
      <vt:lpstr>専門分野一覧!Print_Titles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早稲田大学教員任用履歴書 No.1</dc:title>
  <dc:creator>chiha</dc:creator>
  <cp:lastModifiedBy>chiha</cp:lastModifiedBy>
  <cp:lastPrinted>2021-12-14T06:43:23Z</cp:lastPrinted>
  <dcterms:created xsi:type="dcterms:W3CDTF">2020-04-10T01:34:14Z</dcterms:created>
  <dcterms:modified xsi:type="dcterms:W3CDTF">2022-01-28T23:37:18Z</dcterms:modified>
</cp:coreProperties>
</file>